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TAN HAO NAM 2025\KE TOAN\CONG KHAI DIEU CHINH DU TOAN 2025\"/>
    </mc:Choice>
  </mc:AlternateContent>
  <bookViews>
    <workbookView xWindow="0" yWindow="0" windowWidth="20490" windowHeight="7650" activeTab="4"/>
  </bookViews>
  <sheets>
    <sheet name="108" sheetId="1" r:id="rId1"/>
    <sheet name="109" sheetId="2" r:id="rId2"/>
    <sheet name="110" sheetId="4" r:id="rId3"/>
    <sheet name="111" sheetId="5" r:id="rId4"/>
    <sheet name="112" sheetId="6" r:id="rId5"/>
  </sheets>
  <externalReferences>
    <externalReference r:id="rId6"/>
    <externalReference r:id="rId7"/>
  </externalReferences>
  <definedNames>
    <definedName name="_xlnm.Print_Titles" localSheetId="0">'108'!$5:$6</definedName>
    <definedName name="_xlnm.Print_Titles" localSheetId="1">'109'!$5:$6</definedName>
    <definedName name="_xlnm.Print_Titles" localSheetId="2">'110'!$5:$6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 i="6" l="1"/>
  <c r="E18" i="6"/>
  <c r="C19" i="6"/>
  <c r="B19" i="6"/>
  <c r="F19" i="6"/>
  <c r="F18" i="6"/>
  <c r="F17" i="6"/>
  <c r="B17" i="6"/>
  <c r="C11" i="6"/>
  <c r="D9" i="2" l="1"/>
  <c r="C9" i="2"/>
  <c r="E16" i="6" l="1"/>
  <c r="C18" i="6"/>
  <c r="C17" i="6"/>
  <c r="F16" i="6" s="1"/>
  <c r="B16" i="6"/>
  <c r="C16" i="6" l="1"/>
  <c r="D16" i="6" s="1"/>
  <c r="G25" i="6"/>
  <c r="D25" i="6"/>
  <c r="G24" i="6"/>
  <c r="D24" i="6"/>
  <c r="G23" i="6"/>
  <c r="D23" i="6"/>
  <c r="G22" i="6"/>
  <c r="D22" i="6"/>
  <c r="G21" i="6"/>
  <c r="D21" i="6"/>
  <c r="G20" i="6"/>
  <c r="G19" i="6"/>
  <c r="D19" i="6"/>
  <c r="G18" i="6"/>
  <c r="D18" i="6"/>
  <c r="G17" i="6"/>
  <c r="D17" i="6"/>
  <c r="G16" i="6"/>
  <c r="G15" i="6"/>
  <c r="D15" i="6"/>
  <c r="G14" i="6"/>
  <c r="D14" i="6"/>
  <c r="G13" i="6"/>
  <c r="D13" i="6"/>
  <c r="G12" i="6"/>
  <c r="D12" i="6"/>
  <c r="F11" i="6"/>
  <c r="E11" i="6"/>
  <c r="G11" i="6" s="1"/>
  <c r="D11" i="6"/>
  <c r="C46" i="4" l="1"/>
  <c r="C27" i="2"/>
  <c r="C10" i="1"/>
  <c r="C11" i="1"/>
  <c r="C27" i="4" l="1"/>
  <c r="C9" i="4" s="1"/>
  <c r="C12" i="1" l="1"/>
  <c r="C21" i="1" l="1"/>
  <c r="C7" i="4" l="1"/>
  <c r="C28" i="1" l="1"/>
  <c r="C20" i="1" s="1"/>
  <c r="C9" i="1" l="1"/>
  <c r="C8" i="1" s="1"/>
  <c r="C46" i="2" l="1"/>
  <c r="C47" i="2"/>
  <c r="B42" i="2"/>
  <c r="A38" i="2"/>
  <c r="A39" i="2" s="1"/>
  <c r="A43" i="2" s="1"/>
  <c r="A44" i="2" s="1"/>
  <c r="A45" i="2" s="1"/>
  <c r="C37" i="2"/>
  <c r="C35" i="2"/>
  <c r="C34" i="2"/>
  <c r="C30" i="2"/>
  <c r="D24" i="2"/>
  <c r="B23" i="2"/>
  <c r="A15" i="2"/>
  <c r="A20" i="2" s="1"/>
  <c r="A24" i="2" s="1"/>
  <c r="A30" i="2" s="1"/>
  <c r="C24" i="2" l="1"/>
</calcChain>
</file>

<file path=xl/comments1.xml><?xml version="1.0" encoding="utf-8"?>
<comments xmlns="http://schemas.openxmlformats.org/spreadsheetml/2006/main">
  <authors>
    <author>AutoBVT</author>
  </authors>
  <commentList>
    <comment ref="C14" authorId="0" shapeId="0">
      <text>
        <r>
          <rPr>
            <b/>
            <sz val="9"/>
            <color indexed="81"/>
            <rFont val="Tahoma"/>
            <family val="2"/>
          </rPr>
          <t>AutoBVT:</t>
        </r>
        <r>
          <rPr>
            <sz val="9"/>
            <color indexed="81"/>
            <rFont val="Tahoma"/>
            <family val="2"/>
          </rPr>
          <t xml:space="preserve">
mua sắm 1ty tỉnh bs</t>
        </r>
      </text>
    </comment>
  </commentList>
</comments>
</file>

<file path=xl/comments2.xml><?xml version="1.0" encoding="utf-8"?>
<comments xmlns="http://schemas.openxmlformats.org/spreadsheetml/2006/main">
  <authors>
    <author>Windows User</author>
  </authors>
  <commentList>
    <comment ref="C37" authorId="0" shapeId="0">
      <text>
        <r>
          <rPr>
            <b/>
            <sz val="11"/>
            <color indexed="81"/>
            <rFont val="Tahoma"/>
            <family val="2"/>
          </rPr>
          <t>Windows User:</t>
        </r>
        <r>
          <rPr>
            <sz val="11"/>
            <color indexed="81"/>
            <rFont val="Tahoma"/>
            <family val="2"/>
          </rPr>
          <t xml:space="preserve">
sự nghiệp kt 3 xã + ctmtqg tw, tỉnh + 1 tỷ 
</t>
        </r>
      </text>
    </comment>
  </commentList>
</comments>
</file>

<file path=xl/sharedStrings.xml><?xml version="1.0" encoding="utf-8"?>
<sst xmlns="http://schemas.openxmlformats.org/spreadsheetml/2006/main" count="267" uniqueCount="167">
  <si>
    <t>Nội dung</t>
  </si>
  <si>
    <t>A</t>
  </si>
  <si>
    <t>B</t>
  </si>
  <si>
    <t>TỔNG NGUỒN THU NSĐP</t>
  </si>
  <si>
    <t>I</t>
  </si>
  <si>
    <t>Thu NSĐP được hưởng theo phân cấp</t>
  </si>
  <si>
    <t>-</t>
  </si>
  <si>
    <t>Thu NSĐP hưởng 100%</t>
  </si>
  <si>
    <t>II</t>
  </si>
  <si>
    <t>Thu bổ sung từ ngân sách cấp trên</t>
  </si>
  <si>
    <t>Thu bổ sung cân đối ngân sách</t>
  </si>
  <si>
    <t>III</t>
  </si>
  <si>
    <t>Thu từ quỹ dự trữ tài chính</t>
  </si>
  <si>
    <t>IV</t>
  </si>
  <si>
    <t>Thu kết dư</t>
  </si>
  <si>
    <t>V</t>
  </si>
  <si>
    <t>Thu chuyển nguồn từ năm trước chuyển sang</t>
  </si>
  <si>
    <t>TỔNG CHI NSĐP</t>
  </si>
  <si>
    <t>Tổng chi cân đối NSĐP</t>
  </si>
  <si>
    <t>Chi thường xuyên</t>
  </si>
  <si>
    <t>Dự phòng ngân sách</t>
  </si>
  <si>
    <t>Chi tạo nguồn, điều chỉnh tiền lương</t>
  </si>
  <si>
    <t>Chi các chương trình mục tiêu</t>
  </si>
  <si>
    <t>Chi các chương trình mục tiêu quốc gia</t>
  </si>
  <si>
    <t>Chi các chương trình mục tiêu, nhiệm vụ</t>
  </si>
  <si>
    <t>Chi chuyển nguồn sang năm sau</t>
  </si>
  <si>
    <t>C</t>
  </si>
  <si>
    <t>D</t>
  </si>
  <si>
    <t>Từ nguồn vay để trả nợ gốc</t>
  </si>
  <si>
    <t>Từ nguồn bội thu, tăng thu, tiết kiệm chi, kết dư ngân sách cấp tỉnh</t>
  </si>
  <si>
    <t>E</t>
  </si>
  <si>
    <t>Vay để bù đắp bội chi</t>
  </si>
  <si>
    <t>Vay để trả nợ gốc</t>
  </si>
  <si>
    <t>Thu nội địa</t>
  </si>
  <si>
    <t>Lệ phí trước bạ</t>
  </si>
  <si>
    <t xml:space="preserve">Thu phí, lệ phí </t>
  </si>
  <si>
    <t>Tiền cho thuê đất, thuê mặt nước</t>
  </si>
  <si>
    <t>Thu tiền sử dụng đất</t>
  </si>
  <si>
    <t>Tiền cho thuê và tiền bán nhà ở thuộc sở hữu nhà nước</t>
  </si>
  <si>
    <t>Thu khác ngân sách</t>
  </si>
  <si>
    <t>Chi đầu tư cho các dự án</t>
  </si>
  <si>
    <t>Chi đầu tư và hỗ trợ vốn cho các doanh nghiệp cung cấp sản phẩm, dịch vụ công ích do Nhà nước đặt hàng, các tổ chức kinh tế, các tổ chức tài chính của địa phương theo quy định của pháp luật</t>
  </si>
  <si>
    <t>Chi đầu tư phát triển khác</t>
  </si>
  <si>
    <t>VI</t>
  </si>
  <si>
    <t xml:space="preserve">CHI CHUYỂN NGUỒN SANG NĂM SAU </t>
  </si>
  <si>
    <t>Dự toán</t>
  </si>
  <si>
    <t>CHI BỔ SUNG CÂN ĐỐI CHO NGÂN SÁCH CẤP DƯỚI (1)</t>
  </si>
  <si>
    <t>CHI NGÂN SÁCH CẤP TỈNH (HUYỆN, XÃ) THEO LĨNH VỰC</t>
  </si>
  <si>
    <t>Chi đầu tư phát triển (2)</t>
  </si>
  <si>
    <t>Chi giáo dục - đào tạo và dạy nghề</t>
  </si>
  <si>
    <t>Chi khoa học và công nghệ</t>
  </si>
  <si>
    <t xml:space="preserve">Chi quốc phòng </t>
  </si>
  <si>
    <t>Chi an ninh và trật tự an toàn xã hội</t>
  </si>
  <si>
    <t>Chi y tế, dân số và gia đình</t>
  </si>
  <si>
    <t>Chi văn hóa thông tin</t>
  </si>
  <si>
    <t>Chi phát thanh, truyền hình, thông tấn</t>
  </si>
  <si>
    <t>Chi thể dục thể thao</t>
  </si>
  <si>
    <t>Chi bảo vệ môi trường</t>
  </si>
  <si>
    <t>Chi các hoạt động kinh tế</t>
  </si>
  <si>
    <t>Chi hoạt động của cơ quan quản lý nhà nước, đảng, đoàn thể</t>
  </si>
  <si>
    <t>Chi bảo đảm xã hội</t>
  </si>
  <si>
    <t>Chi đầu tư khác</t>
  </si>
  <si>
    <t>Chi khoa học và công nghệ (3)</t>
  </si>
  <si>
    <t>Chi thường xuyên khác</t>
  </si>
  <si>
    <t>Chi trả nợ lãi các khoản do chính quyền địa phương vay (3)</t>
  </si>
  <si>
    <t>Chi bổ sung quỹ dự trữ tài chính (3)</t>
  </si>
  <si>
    <t>Chi đầu tư phát triển</t>
  </si>
  <si>
    <t>VII</t>
  </si>
  <si>
    <t>TT</t>
  </si>
  <si>
    <t>STT</t>
  </si>
  <si>
    <t>Dự toán năm 2025</t>
  </si>
  <si>
    <t>Thu bổ sung có mục tiêu</t>
  </si>
  <si>
    <t>Nguồn CCTL năm trước chuyển sang</t>
  </si>
  <si>
    <t>Chi trả nợ lãi các khoản do chính quyền địa phương vay</t>
  </si>
  <si>
    <t>Chi bổ sung quỹ dự trữ tài chính</t>
  </si>
  <si>
    <t>Chi từ nguồn bổ sung có mục tiêu trong năm</t>
  </si>
  <si>
    <t>BỘI CHI NSĐP</t>
  </si>
  <si>
    <t>CHI TRẢ NỢ GỐC CỦA NSĐP</t>
  </si>
  <si>
    <t>TỔNG MỨC VAY CỦA NSĐP</t>
  </si>
  <si>
    <t>NỘI DUNG</t>
  </si>
  <si>
    <t xml:space="preserve">Thu từ khu vực DNNN do trung ương quản lý </t>
  </si>
  <si>
    <t xml:space="preserve"> - Thuế TNDN</t>
  </si>
  <si>
    <t xml:space="preserve"> - Thuế Tài nguyên</t>
  </si>
  <si>
    <t xml:space="preserve"> - Thuế GTGT</t>
  </si>
  <si>
    <t xml:space="preserve"> - Thu khác</t>
  </si>
  <si>
    <t xml:space="preserve">Thu từ khu vực DNNN do địa phương quản lý </t>
  </si>
  <si>
    <t xml:space="preserve"> - Thu khác (tiền chậm nộp)</t>
  </si>
  <si>
    <t xml:space="preserve">Thu từ khu vực kinh tế ngoài quốc doanh </t>
  </si>
  <si>
    <t xml:space="preserve"> - Thuế TTĐB</t>
  </si>
  <si>
    <t>Thuế thu nhập cá nhân từ SXKD</t>
  </si>
  <si>
    <t xml:space="preserve"> - Thu tiền sử dụng đất từ chuyển nhượng quyền sử dụng đất gắn với tài sản nhà nước…thu từ tổ chức kinh tế được giao đất để thực hiện dự án đầu tư xây dựng…</t>
  </si>
  <si>
    <t xml:space="preserve"> - Thu tiền sử dụng đất từ Bán đấu giá quyền sử dụng đất</t>
  </si>
  <si>
    <t>Thu từ quỹ đất công ích, thu tại xã</t>
  </si>
  <si>
    <t>Thu từ hoạt động xuất nhập khẩu</t>
  </si>
  <si>
    <t>Thu từ dầu thô</t>
  </si>
  <si>
    <t>Thu viện trợ</t>
  </si>
  <si>
    <t>Thu từ khu vực doanh nghiệp có vốn đầu tư nước ngoài</t>
  </si>
  <si>
    <t>Thuế bảo vệ môi trường</t>
  </si>
  <si>
    <t xml:space="preserve"> - Thuế BVMT thu từ hàng hóa sản xuất kinh doanh trong nước</t>
  </si>
  <si>
    <t xml:space="preserve"> - Thuê BVMT thu từ hàng hóa nhập khẩu</t>
  </si>
  <si>
    <t>Thuế sử dụng đất nông nghiệp</t>
  </si>
  <si>
    <t>Thuế sử dụng đất phi nông nghiệp</t>
  </si>
  <si>
    <t>Thu thừ hoạt động xổ số kiến thiết</t>
  </si>
  <si>
    <t>Thu tiền cấp quyền khai thác khoáng sản</t>
  </si>
  <si>
    <t>Lợi nhuận được chia của Nhà nước và lợi nhận sau thuế còn lại sau khi trích lập các quỹ của doanh nghiệp nhà nhước</t>
  </si>
  <si>
    <t>Thu hồi vốn, thu cổ tức</t>
  </si>
  <si>
    <t>Chênh lệch thu chi ngân hàng nhà nước</t>
  </si>
  <si>
    <t>Tổng thu 
NSNN</t>
  </si>
  <si>
    <t>Thu 
NSĐP</t>
  </si>
  <si>
    <t>TỔNG THU NSNN</t>
  </si>
  <si>
    <t xml:space="preserve">Dự toán năm 2025 </t>
  </si>
  <si>
    <t>CÂN ĐỐI NGÂN SÁCH XÃ NĂM 2025</t>
  </si>
  <si>
    <t>(Dự toán đã được Hội đồng nhân dân quyết định)</t>
  </si>
  <si>
    <t>Biểu số 108/CKTC-NSNN</t>
  </si>
  <si>
    <t>Thu NSĐP hưởng từ các khoản thu phân chia theo tỷ lệ</t>
  </si>
  <si>
    <t>DỰ TOÁN THU NGÂN SÁCH XÃ NĂM 2025</t>
  </si>
  <si>
    <t>Biểu số 109/CKTC-NSNN</t>
  </si>
  <si>
    <t>DỰ TOÁN CHI NGÂN SÁCH XÃ NĂM 2025</t>
  </si>
  <si>
    <t>Biểu số 110/CKTC-NSNN</t>
  </si>
  <si>
    <t>Trong đó: chi tổ chức thực hiện sắp xếp đơn vị hành chính</t>
  </si>
  <si>
    <t>Trong đó: thu tổ chức thực hiện sắp xếp đơn vị hành chính</t>
  </si>
  <si>
    <t>UBND XÃ TÂN HÀO</t>
  </si>
  <si>
    <t xml:space="preserve">                chi sửa chữa, mua sắm phục vụ hành chính công</t>
  </si>
  <si>
    <t>Đơn vị: Đồng</t>
  </si>
  <si>
    <t>Đơn vị tính: Đồng</t>
  </si>
  <si>
    <t>Đơn vị: 1.000 đồng</t>
  </si>
  <si>
    <t>Tên công trình</t>
  </si>
  <si>
    <t>Thời gian khởi công - hoàn thành</t>
  </si>
  <si>
    <t>Tổng dự toán được duyệt</t>
  </si>
  <si>
    <t>Giá trị thực hiện đến 31/12…</t>
  </si>
  <si>
    <t>Giá trị đã thanh toán đến 31/12/…</t>
  </si>
  <si>
    <t>Tổng số</t>
  </si>
  <si>
    <t>Trong đó thanh toán khối lượng năm trước</t>
  </si>
  <si>
    <t>Chia theo nguồn vốn</t>
  </si>
  <si>
    <t>Trong đó nguồn đóng góp của dân</t>
  </si>
  <si>
    <t>Nguồn cân đối ngân sách</t>
  </si>
  <si>
    <t>Nguồn đóng góp</t>
  </si>
  <si>
    <t>TỔNG SỐ</t>
  </si>
  <si>
    <t>1. Công trình chuyển tiếp</t>
  </si>
  <si>
    <t>Trong đó: hoàn thành trong năm</t>
  </si>
  <si>
    <t>2. Công trình khởi công mới</t>
  </si>
  <si>
    <t>DỰ TOÁN CHI ĐẦU TƯ PHÁT TRIỂN NĂM 2025</t>
  </si>
  <si>
    <t>THU</t>
  </si>
  <si>
    <t>CHI</t>
  </si>
  <si>
    <t>CHÊNH LỆCH (+) (-)</t>
  </si>
  <si>
    <t>3=1-2</t>
  </si>
  <si>
    <t>6=4-5</t>
  </si>
  <si>
    <t xml:space="preserve">1. Các quỹ tài chính nhà nước ngoài ngân sách </t>
  </si>
  <si>
    <t>1.1 Quỹ đền ơn đáp nghĩa</t>
  </si>
  <si>
    <t>1.2 Quỹ khuyến học</t>
  </si>
  <si>
    <t>1.3 Quỹ an ninh quốc phòng</t>
  </si>
  <si>
    <t>1.4 Quỹ vì người nghèo</t>
  </si>
  <si>
    <t>2. Sự nghiệp kinh tế</t>
  </si>
  <si>
    <t>2.1 Chợ</t>
  </si>
  <si>
    <t>2.2 Bến bãi</t>
  </si>
  <si>
    <t>2.3 Bến đò</t>
  </si>
  <si>
    <t>3. Sự nghiệp văn hóa</t>
  </si>
  <si>
    <t>3.1 Y tế</t>
  </si>
  <si>
    <t>3.2 Mầm non</t>
  </si>
  <si>
    <t>3.3 Giáo dục khác</t>
  </si>
  <si>
    <t>3.4 Văn hóa, nghệ thuật</t>
  </si>
  <si>
    <t>3.5 Thể dục thể thao</t>
  </si>
  <si>
    <t>KẾ HOẠCH THU, CHI CÁC HOẠT ĐỘNG TÀI CHÍNH KHÁC NĂM 2025</t>
  </si>
  <si>
    <t>KẾ HOẠCH NĂM 2025</t>
  </si>
  <si>
    <t>Biểu số 112/CKTC-NSNN</t>
  </si>
  <si>
    <t>Biểu số 111/CKTC-NSNN</t>
  </si>
  <si>
    <t>ƯỚC THỰC HIỆN NĂM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</si>
</sst>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
    <numFmt numFmtId="165" formatCode="_(* #,##0_);_(* \(#,##0\);_(* &quot;-&quot;??_);_(@_)"/>
    <numFmt numFmtId="166" formatCode="_-* #,##0.00\ _₫_-;\-* #,##0.00\ _₫_-;_-* &quot;-&quot;??\ _₫_-;_-@_-"/>
  </numFmts>
  <fonts count="27">
    <font>
      <sz val="12"/>
      <color theme="1"/>
      <name val="Times New Roman"/>
      <family val="2"/>
    </font>
    <font>
      <sz val="12"/>
      <color theme="1"/>
      <name val="Times New Roman"/>
      <family val="2"/>
    </font>
    <font>
      <b/>
      <sz val="12"/>
      <name val="Times New Roman"/>
      <family val="1"/>
    </font>
    <font>
      <sz val="12"/>
      <name val="Times New Roman"/>
      <family val="1"/>
    </font>
    <font>
      <i/>
      <sz val="12"/>
      <name val="Times New Roman"/>
      <family val="1"/>
    </font>
    <font>
      <sz val="12"/>
      <name val=".VnTime"/>
      <family val="2"/>
    </font>
    <font>
      <sz val="13"/>
      <name val="VnTime"/>
    </font>
    <font>
      <sz val="9"/>
      <color indexed="81"/>
      <name val="Tahoma"/>
      <family val="2"/>
    </font>
    <font>
      <b/>
      <sz val="9"/>
      <color indexed="81"/>
      <name val="Tahoma"/>
      <family val="2"/>
    </font>
    <font>
      <sz val="11"/>
      <color theme="1"/>
      <name val="Calibri"/>
      <family val="2"/>
      <charset val="163"/>
      <scheme val="minor"/>
    </font>
    <font>
      <sz val="12"/>
      <color theme="1"/>
      <name val="Times New Roman"/>
      <family val="1"/>
    </font>
    <font>
      <b/>
      <sz val="14"/>
      <color theme="1"/>
      <name val="Times New Roman"/>
      <family val="1"/>
    </font>
    <font>
      <i/>
      <sz val="12"/>
      <color theme="1"/>
      <name val="Times New Roman"/>
      <family val="1"/>
    </font>
    <font>
      <b/>
      <sz val="12"/>
      <color theme="1"/>
      <name val="Times New Roman"/>
      <family val="1"/>
    </font>
    <font>
      <sz val="10"/>
      <name val="Arial"/>
      <family val="2"/>
    </font>
    <font>
      <sz val="12"/>
      <name val=".VnArial Narrow"/>
      <family val="2"/>
    </font>
    <font>
      <b/>
      <i/>
      <sz val="12"/>
      <color theme="1"/>
      <name val="Times New Roman"/>
      <family val="1"/>
    </font>
    <font>
      <b/>
      <i/>
      <sz val="12"/>
      <name val="Times New Roman"/>
      <family val="1"/>
    </font>
    <font>
      <sz val="11"/>
      <color indexed="81"/>
      <name val="Tahoma"/>
      <family val="2"/>
    </font>
    <font>
      <b/>
      <sz val="11"/>
      <color indexed="81"/>
      <name val="Tahoma"/>
      <family val="2"/>
    </font>
    <font>
      <b/>
      <u/>
      <sz val="12"/>
      <name val="Times New Roman"/>
      <family val="1"/>
    </font>
    <font>
      <sz val="12"/>
      <color rgb="FFED0000"/>
      <name val="Times New Roman"/>
      <family val="1"/>
    </font>
    <font>
      <b/>
      <sz val="12"/>
      <color indexed="8"/>
      <name val="Times New Roman"/>
      <family val="1"/>
    </font>
    <font>
      <sz val="12"/>
      <name val="Arial"/>
    </font>
    <font>
      <b/>
      <sz val="10"/>
      <color indexed="8"/>
      <name val="Times New Roman"/>
      <family val="1"/>
    </font>
    <font>
      <i/>
      <sz val="12"/>
      <color indexed="8"/>
      <name val="Times New Roman"/>
      <family val="1"/>
    </font>
    <font>
      <b/>
      <sz val="12"/>
      <name val="Arial"/>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7">
    <xf numFmtId="0" fontId="0" fillId="0" borderId="0"/>
    <xf numFmtId="43" fontId="1" fillId="0" borderId="0" applyFont="0" applyFill="0" applyBorder="0" applyAlignment="0" applyProtection="0"/>
    <xf numFmtId="0" fontId="5" fillId="0" borderId="0"/>
    <xf numFmtId="0" fontId="6" fillId="0" borderId="0"/>
    <xf numFmtId="166" fontId="9" fillId="0" borderId="0" applyFont="0" applyFill="0" applyBorder="0" applyAlignment="0" applyProtection="0"/>
    <xf numFmtId="0" fontId="14" fillId="0" borderId="0"/>
    <xf numFmtId="0" fontId="15" fillId="0" borderId="0"/>
  </cellStyleXfs>
  <cellXfs count="152">
    <xf numFmtId="0" fontId="0" fillId="0" borderId="0" xfId="0"/>
    <xf numFmtId="0" fontId="3" fillId="0" borderId="0" xfId="0" applyFont="1"/>
    <xf numFmtId="0" fontId="4" fillId="0" borderId="0" xfId="0" applyFont="1"/>
    <xf numFmtId="3" fontId="3" fillId="0" borderId="3" xfId="0" applyNumberFormat="1" applyFont="1" applyBorder="1" applyAlignment="1">
      <alignment horizontal="right"/>
    </xf>
    <xf numFmtId="3" fontId="3" fillId="0" borderId="0" xfId="0" applyNumberFormat="1" applyFont="1" applyAlignment="1">
      <alignment horizontal="right"/>
    </xf>
    <xf numFmtId="0" fontId="2" fillId="0" borderId="3" xfId="0" applyFont="1" applyBorder="1" applyAlignment="1">
      <alignment horizontal="center" vertical="center"/>
    </xf>
    <xf numFmtId="0" fontId="2" fillId="0" borderId="0" xfId="0" applyFont="1" applyAlignment="1">
      <alignment vertical="center"/>
    </xf>
    <xf numFmtId="3" fontId="2" fillId="0" borderId="3" xfId="0" applyNumberFormat="1" applyFont="1" applyBorder="1" applyAlignment="1">
      <alignment horizontal="center" vertical="center" wrapText="1"/>
    </xf>
    <xf numFmtId="0" fontId="10" fillId="0" borderId="0" xfId="0" applyFont="1" applyAlignment="1">
      <alignment horizontal="center"/>
    </xf>
    <xf numFmtId="0" fontId="10" fillId="0" borderId="0" xfId="0" applyFont="1"/>
    <xf numFmtId="0" fontId="12" fillId="0" borderId="0" xfId="0" applyFont="1" applyAlignment="1">
      <alignment horizontal="center" wrapText="1"/>
    </xf>
    <xf numFmtId="0" fontId="13" fillId="0" borderId="0" xfId="0" applyFont="1" applyAlignment="1">
      <alignment horizontal="center"/>
    </xf>
    <xf numFmtId="0" fontId="13" fillId="0" borderId="3" xfId="0" applyFont="1" applyBorder="1" applyAlignment="1">
      <alignment horizontal="center" vertical="center"/>
    </xf>
    <xf numFmtId="0" fontId="13" fillId="0" borderId="3" xfId="0" applyFont="1" applyBorder="1" applyAlignment="1">
      <alignment vertical="center"/>
    </xf>
    <xf numFmtId="0" fontId="13" fillId="0" borderId="0" xfId="0" applyFont="1"/>
    <xf numFmtId="0" fontId="10" fillId="0" borderId="3" xfId="0" applyFont="1" applyBorder="1" applyAlignment="1">
      <alignment horizontal="center" vertical="center"/>
    </xf>
    <xf numFmtId="0" fontId="10" fillId="0" borderId="3" xfId="0" applyFont="1" applyBorder="1" applyAlignment="1">
      <alignment vertical="center"/>
    </xf>
    <xf numFmtId="0" fontId="10" fillId="0" borderId="3" xfId="0" applyFont="1" applyBorder="1" applyAlignment="1">
      <alignment horizontal="center" vertical="center" wrapText="1"/>
    </xf>
    <xf numFmtId="0" fontId="10" fillId="0" borderId="3" xfId="0" applyFont="1" applyBorder="1" applyAlignment="1">
      <alignment vertical="center" wrapText="1"/>
    </xf>
    <xf numFmtId="0" fontId="13" fillId="0" borderId="3" xfId="0" applyFont="1" applyBorder="1" applyAlignment="1">
      <alignment horizontal="center" vertical="center" wrapText="1"/>
    </xf>
    <xf numFmtId="0" fontId="13" fillId="0" borderId="3" xfId="0" applyFont="1" applyBorder="1" applyAlignment="1">
      <alignment vertical="center" wrapText="1"/>
    </xf>
    <xf numFmtId="3" fontId="13" fillId="0" borderId="0" xfId="0" applyNumberFormat="1" applyFont="1"/>
    <xf numFmtId="0" fontId="10" fillId="2" borderId="3" xfId="0" applyFont="1" applyFill="1" applyBorder="1" applyAlignment="1">
      <alignment horizontal="center" vertical="center"/>
    </xf>
    <xf numFmtId="0" fontId="10" fillId="2" borderId="3" xfId="0" applyFont="1" applyFill="1" applyBorder="1" applyAlignment="1">
      <alignment vertical="center"/>
    </xf>
    <xf numFmtId="3" fontId="4" fillId="0" borderId="0" xfId="0" applyNumberFormat="1" applyFont="1" applyAlignment="1">
      <alignment horizontal="right"/>
    </xf>
    <xf numFmtId="3" fontId="3" fillId="0" borderId="3" xfId="0" applyNumberFormat="1" applyFont="1" applyBorder="1"/>
    <xf numFmtId="165" fontId="10" fillId="0" borderId="0" xfId="0" applyNumberFormat="1" applyFont="1"/>
    <xf numFmtId="0" fontId="12" fillId="0" borderId="0" xfId="0" applyFont="1" applyAlignment="1">
      <alignment horizontal="center" vertical="center" wrapText="1"/>
    </xf>
    <xf numFmtId="0" fontId="4" fillId="0" borderId="0" xfId="0" applyFont="1" applyAlignment="1">
      <alignment horizontal="left"/>
    </xf>
    <xf numFmtId="3" fontId="2" fillId="0" borderId="3" xfId="0" applyNumberFormat="1" applyFont="1" applyBorder="1" applyAlignment="1">
      <alignment horizontal="center" vertical="center"/>
    </xf>
    <xf numFmtId="0" fontId="2" fillId="0" borderId="3" xfId="0" applyFont="1" applyBorder="1" applyAlignment="1">
      <alignment horizontal="center"/>
    </xf>
    <xf numFmtId="3" fontId="2" fillId="0" borderId="3" xfId="0" applyNumberFormat="1" applyFont="1" applyBorder="1" applyAlignment="1">
      <alignment horizontal="right"/>
    </xf>
    <xf numFmtId="3" fontId="20" fillId="0" borderId="3" xfId="0" applyNumberFormat="1" applyFont="1" applyBorder="1" applyAlignment="1">
      <alignment horizontal="right"/>
    </xf>
    <xf numFmtId="0" fontId="3" fillId="0" borderId="3" xfId="0" applyFont="1" applyBorder="1" applyAlignment="1">
      <alignment horizontal="center"/>
    </xf>
    <xf numFmtId="0" fontId="3" fillId="0" borderId="3" xfId="0" applyFont="1" applyBorder="1"/>
    <xf numFmtId="0" fontId="3" fillId="2" borderId="3" xfId="0" quotePrefix="1" applyFont="1" applyFill="1" applyBorder="1" applyAlignment="1">
      <alignment horizontal="center"/>
    </xf>
    <xf numFmtId="3" fontId="3" fillId="2" borderId="3" xfId="0" applyNumberFormat="1" applyFont="1" applyFill="1" applyBorder="1" applyAlignment="1">
      <alignment horizontal="right"/>
    </xf>
    <xf numFmtId="0" fontId="4" fillId="2" borderId="0" xfId="0" applyFont="1" applyFill="1"/>
    <xf numFmtId="0" fontId="3" fillId="0" borderId="3" xfId="0" quotePrefix="1" applyFont="1" applyBorder="1" applyAlignment="1">
      <alignment horizontal="center"/>
    </xf>
    <xf numFmtId="164" fontId="3" fillId="0" borderId="3" xfId="3" applyNumberFormat="1" applyFont="1" applyBorder="1" applyAlignment="1">
      <alignment vertical="center" wrapText="1"/>
    </xf>
    <xf numFmtId="3" fontId="4" fillId="0" borderId="3" xfId="0" applyNumberFormat="1" applyFont="1" applyBorder="1"/>
    <xf numFmtId="0" fontId="3" fillId="0" borderId="3" xfId="0" applyFont="1" applyBorder="1" applyAlignment="1">
      <alignment horizontal="center" vertical="center"/>
    </xf>
    <xf numFmtId="0" fontId="3" fillId="0" borderId="3" xfId="0" applyFont="1" applyBorder="1" applyAlignment="1">
      <alignment horizontal="left" vertical="center" wrapText="1"/>
    </xf>
    <xf numFmtId="3" fontId="21" fillId="0" borderId="3" xfId="0" applyNumberFormat="1" applyFont="1" applyBorder="1" applyAlignment="1">
      <alignment horizontal="right"/>
    </xf>
    <xf numFmtId="164" fontId="3" fillId="2" borderId="3" xfId="3" applyNumberFormat="1" applyFont="1" applyFill="1" applyBorder="1" applyAlignment="1">
      <alignment vertical="center" wrapText="1"/>
    </xf>
    <xf numFmtId="0" fontId="3" fillId="2" borderId="0" xfId="0" applyFont="1" applyFill="1"/>
    <xf numFmtId="0" fontId="2" fillId="2" borderId="3" xfId="0" applyFont="1" applyFill="1" applyBorder="1" applyAlignment="1">
      <alignment horizontal="center"/>
    </xf>
    <xf numFmtId="3" fontId="2" fillId="2" borderId="3" xfId="0" applyNumberFormat="1" applyFont="1" applyFill="1" applyBorder="1" applyAlignment="1">
      <alignment horizontal="right"/>
    </xf>
    <xf numFmtId="165" fontId="13" fillId="0" borderId="3" xfId="1" applyNumberFormat="1" applyFont="1" applyBorder="1" applyAlignment="1">
      <alignment horizontal="center" vertical="center"/>
    </xf>
    <xf numFmtId="165" fontId="10" fillId="0" borderId="3" xfId="1" applyNumberFormat="1" applyFont="1" applyBorder="1" applyAlignment="1">
      <alignment horizontal="center" vertical="center"/>
    </xf>
    <xf numFmtId="165" fontId="13" fillId="0" borderId="3" xfId="1" applyNumberFormat="1" applyFont="1" applyBorder="1" applyAlignment="1">
      <alignment horizontal="center" vertical="center" wrapText="1"/>
    </xf>
    <xf numFmtId="165" fontId="10" fillId="0" borderId="3" xfId="1" applyNumberFormat="1" applyFont="1" applyBorder="1" applyAlignment="1">
      <alignment horizontal="center" vertical="center" wrapText="1"/>
    </xf>
    <xf numFmtId="165" fontId="10" fillId="2" borderId="3" xfId="1" applyNumberFormat="1" applyFont="1" applyFill="1" applyBorder="1" applyAlignment="1">
      <alignment horizontal="center" vertical="center"/>
    </xf>
    <xf numFmtId="0" fontId="13" fillId="0" borderId="3" xfId="1" applyNumberFormat="1" applyFont="1" applyBorder="1" applyAlignment="1">
      <alignment horizontal="center" vertical="center" wrapText="1"/>
    </xf>
    <xf numFmtId="165" fontId="10" fillId="0" borderId="0" xfId="1" applyNumberFormat="1" applyFont="1" applyAlignment="1">
      <alignment horizontal="center"/>
    </xf>
    <xf numFmtId="3" fontId="12" fillId="0" borderId="4" xfId="0" applyNumberFormat="1" applyFont="1" applyBorder="1" applyAlignment="1">
      <alignment horizontal="center" wrapText="1"/>
    </xf>
    <xf numFmtId="0" fontId="4" fillId="0" borderId="0" xfId="0" applyFont="1" applyAlignment="1">
      <alignment horizontal="left" wrapText="1"/>
    </xf>
    <xf numFmtId="165" fontId="13" fillId="0" borderId="0" xfId="1" applyNumberFormat="1" applyFont="1" applyAlignment="1">
      <alignment horizontal="center"/>
    </xf>
    <xf numFmtId="0" fontId="2" fillId="0" borderId="3" xfId="0" applyFont="1" applyBorder="1" applyAlignment="1">
      <alignment horizontal="center" vertical="center" wrapText="1"/>
    </xf>
    <xf numFmtId="0" fontId="17" fillId="0" borderId="0" xfId="0" applyFont="1" applyAlignment="1">
      <alignment horizontal="right" wrapText="1"/>
    </xf>
    <xf numFmtId="0" fontId="2" fillId="0" borderId="3" xfId="0" applyFont="1" applyBorder="1" applyAlignment="1">
      <alignment wrapText="1"/>
    </xf>
    <xf numFmtId="0" fontId="3" fillId="0" borderId="3" xfId="0" applyFont="1" applyBorder="1" applyAlignment="1">
      <alignment wrapText="1"/>
    </xf>
    <xf numFmtId="0" fontId="3" fillId="2" borderId="3" xfId="0" applyFont="1" applyFill="1" applyBorder="1" applyAlignment="1">
      <alignment wrapText="1"/>
    </xf>
    <xf numFmtId="0" fontId="2" fillId="2" borderId="3" xfId="0" applyFont="1" applyFill="1" applyBorder="1" applyAlignment="1">
      <alignment wrapText="1"/>
    </xf>
    <xf numFmtId="0" fontId="3" fillId="0" borderId="0" xfId="0" applyFont="1" applyAlignment="1">
      <alignment wrapText="1"/>
    </xf>
    <xf numFmtId="0" fontId="12" fillId="0" borderId="3" xfId="0" applyFont="1" applyBorder="1" applyAlignment="1">
      <alignment vertical="center" wrapText="1"/>
    </xf>
    <xf numFmtId="165" fontId="12" fillId="0" borderId="3" xfId="1" applyNumberFormat="1" applyFont="1" applyBorder="1" applyAlignment="1">
      <alignment horizontal="center" vertical="center"/>
    </xf>
    <xf numFmtId="0" fontId="10" fillId="0" borderId="0" xfId="0" applyFont="1" applyFill="1"/>
    <xf numFmtId="0" fontId="12" fillId="0" borderId="0" xfId="0" applyFont="1" applyFill="1" applyAlignment="1">
      <alignment horizontal="center" vertical="center" wrapText="1"/>
    </xf>
    <xf numFmtId="3" fontId="10" fillId="0" borderId="0" xfId="0" applyNumberFormat="1" applyFont="1" applyFill="1"/>
    <xf numFmtId="3" fontId="12" fillId="0" borderId="4" xfId="0" applyNumberFormat="1" applyFont="1" applyFill="1" applyBorder="1" applyAlignment="1">
      <alignment horizontal="center" wrapText="1"/>
    </xf>
    <xf numFmtId="3" fontId="12" fillId="0" borderId="0" xfId="0" applyNumberFormat="1" applyFont="1" applyFill="1"/>
    <xf numFmtId="3" fontId="13" fillId="0" borderId="3" xfId="0" applyNumberFormat="1" applyFont="1" applyFill="1" applyBorder="1" applyAlignment="1">
      <alignment horizontal="center" vertical="center" wrapText="1"/>
    </xf>
    <xf numFmtId="3" fontId="2" fillId="0" borderId="3" xfId="0" applyNumberFormat="1" applyFont="1" applyFill="1" applyBorder="1" applyAlignment="1">
      <alignment horizontal="center" vertical="center" wrapText="1"/>
    </xf>
    <xf numFmtId="0" fontId="10" fillId="0" borderId="3" xfId="0" applyFont="1" applyFill="1" applyBorder="1" applyAlignment="1">
      <alignment horizontal="center"/>
    </xf>
    <xf numFmtId="0" fontId="13" fillId="0" borderId="3" xfId="0" applyFont="1" applyFill="1" applyBorder="1" applyAlignment="1">
      <alignment horizontal="left"/>
    </xf>
    <xf numFmtId="3" fontId="10" fillId="0" borderId="3" xfId="0" applyNumberFormat="1" applyFont="1" applyFill="1" applyBorder="1" applyAlignment="1">
      <alignment horizontal="center"/>
    </xf>
    <xf numFmtId="0" fontId="2" fillId="0"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3" fontId="13" fillId="0" borderId="3" xfId="0" applyNumberFormat="1" applyFont="1" applyFill="1" applyBorder="1" applyAlignment="1">
      <alignment vertical="center"/>
    </xf>
    <xf numFmtId="3" fontId="10" fillId="0" borderId="0" xfId="0" applyNumberFormat="1" applyFont="1" applyFill="1" applyAlignment="1">
      <alignment vertical="center"/>
    </xf>
    <xf numFmtId="0" fontId="10" fillId="0" borderId="0" xfId="0" applyFont="1" applyFill="1" applyAlignment="1">
      <alignment vertical="center"/>
    </xf>
    <xf numFmtId="0" fontId="2" fillId="0" borderId="3" xfId="0" applyFont="1" applyFill="1" applyBorder="1" applyAlignment="1">
      <alignment horizontal="justify" vertical="center" wrapText="1"/>
    </xf>
    <xf numFmtId="0" fontId="3" fillId="0" borderId="3" xfId="0" applyFont="1" applyFill="1" applyBorder="1" applyAlignment="1">
      <alignment horizontal="center" vertical="center" wrapText="1"/>
    </xf>
    <xf numFmtId="0" fontId="3" fillId="0" borderId="3" xfId="5" applyFont="1" applyFill="1" applyBorder="1" applyAlignment="1">
      <alignment horizontal="justify" vertical="center" wrapText="1"/>
    </xf>
    <xf numFmtId="3" fontId="10" fillId="0" borderId="3" xfId="0" applyNumberFormat="1" applyFont="1" applyFill="1" applyBorder="1" applyAlignment="1">
      <alignment vertical="center"/>
    </xf>
    <xf numFmtId="0" fontId="13" fillId="0" borderId="0" xfId="0" applyFont="1" applyFill="1" applyAlignment="1">
      <alignment vertical="center"/>
    </xf>
    <xf numFmtId="3" fontId="2" fillId="0" borderId="3" xfId="0" applyNumberFormat="1" applyFont="1" applyFill="1" applyBorder="1" applyAlignment="1">
      <alignment vertical="center"/>
    </xf>
    <xf numFmtId="0" fontId="3" fillId="0" borderId="3" xfId="0" applyFont="1" applyFill="1" applyBorder="1" applyAlignment="1">
      <alignment horizontal="justify" vertical="center" wrapText="1"/>
    </xf>
    <xf numFmtId="0" fontId="13" fillId="0" borderId="0" xfId="0" applyFont="1" applyFill="1"/>
    <xf numFmtId="3" fontId="10" fillId="0" borderId="3" xfId="0" applyNumberFormat="1" applyFont="1" applyFill="1" applyBorder="1"/>
    <xf numFmtId="3" fontId="13" fillId="0" borderId="3" xfId="0" applyNumberFormat="1" applyFont="1" applyFill="1" applyBorder="1"/>
    <xf numFmtId="0" fontId="13" fillId="0" borderId="3" xfId="0" applyFont="1" applyFill="1" applyBorder="1" applyAlignment="1">
      <alignment horizontal="center" vertical="center"/>
    </xf>
    <xf numFmtId="0" fontId="13" fillId="0" borderId="3" xfId="0" applyFont="1" applyFill="1" applyBorder="1" applyAlignment="1">
      <alignment vertical="center"/>
    </xf>
    <xf numFmtId="165" fontId="13" fillId="0" borderId="3" xfId="1" applyNumberFormat="1" applyFont="1" applyFill="1" applyBorder="1" applyAlignment="1">
      <alignment horizontal="center" vertical="center"/>
    </xf>
    <xf numFmtId="0" fontId="2" fillId="0" borderId="3" xfId="0" applyFont="1" applyFill="1" applyBorder="1" applyAlignment="1">
      <alignment horizontal="center"/>
    </xf>
    <xf numFmtId="0" fontId="2" fillId="0" borderId="3" xfId="0" applyFont="1" applyFill="1" applyBorder="1" applyAlignment="1">
      <alignment wrapText="1"/>
    </xf>
    <xf numFmtId="3" fontId="2" fillId="0" borderId="3" xfId="0" applyNumberFormat="1" applyFont="1" applyFill="1" applyBorder="1" applyAlignment="1">
      <alignment horizontal="right"/>
    </xf>
    <xf numFmtId="0" fontId="2" fillId="0" borderId="0" xfId="0" applyFont="1" applyAlignment="1">
      <alignment horizontal="center"/>
    </xf>
    <xf numFmtId="0" fontId="23" fillId="0" borderId="0" xfId="0" applyFont="1"/>
    <xf numFmtId="0" fontId="22" fillId="0" borderId="0" xfId="0" applyFont="1" applyAlignment="1">
      <alignment horizontal="left"/>
    </xf>
    <xf numFmtId="0" fontId="25" fillId="0" borderId="0" xfId="0" applyFont="1" applyAlignment="1">
      <alignment horizontal="right"/>
    </xf>
    <xf numFmtId="0" fontId="26" fillId="0" borderId="0" xfId="0" applyFont="1" applyAlignment="1">
      <alignment horizontal="center" vertical="center"/>
    </xf>
    <xf numFmtId="0" fontId="2" fillId="0" borderId="3" xfId="0" applyFont="1" applyBorder="1" applyAlignment="1">
      <alignment horizontal="center" vertical="top" wrapText="1"/>
    </xf>
    <xf numFmtId="0" fontId="2" fillId="0" borderId="3" xfId="0" applyFont="1" applyBorder="1" applyAlignment="1">
      <alignment vertical="top" wrapText="1"/>
    </xf>
    <xf numFmtId="0" fontId="3" fillId="0" borderId="3" xfId="0" applyFont="1" applyBorder="1" applyAlignment="1">
      <alignment vertical="top" wrapText="1"/>
    </xf>
    <xf numFmtId="0" fontId="4" fillId="0" borderId="0" xfId="0" applyFont="1" applyAlignment="1"/>
    <xf numFmtId="0" fontId="4" fillId="0" borderId="0" xfId="0" applyFont="1" applyAlignment="1">
      <alignment horizontal="right"/>
    </xf>
    <xf numFmtId="0" fontId="2" fillId="0" borderId="0" xfId="0" applyFont="1" applyAlignment="1"/>
    <xf numFmtId="0" fontId="2" fillId="0" borderId="0" xfId="0" applyFont="1"/>
    <xf numFmtId="0" fontId="3" fillId="0" borderId="0" xfId="0" applyFont="1" applyAlignment="1">
      <alignment horizontal="center"/>
    </xf>
    <xf numFmtId="0" fontId="22" fillId="0" borderId="0" xfId="0" applyFont="1" applyAlignment="1">
      <alignment vertical="top" wrapText="1"/>
    </xf>
    <xf numFmtId="0" fontId="24" fillId="0" borderId="0" xfId="0" applyFont="1" applyAlignment="1">
      <alignment horizontal="center" vertical="top" wrapText="1"/>
    </xf>
    <xf numFmtId="0" fontId="22" fillId="0" borderId="0" xfId="0" applyFont="1"/>
    <xf numFmtId="0" fontId="23" fillId="0" borderId="0" xfId="0" applyFont="1" applyAlignment="1">
      <alignment horizontal="center" vertical="center"/>
    </xf>
    <xf numFmtId="0" fontId="2" fillId="0" borderId="2" xfId="0" applyFont="1" applyBorder="1" applyAlignment="1">
      <alignment horizontal="center" vertical="center" wrapText="1"/>
    </xf>
    <xf numFmtId="0" fontId="3" fillId="0" borderId="3" xfId="0" applyFont="1" applyBorder="1" applyAlignment="1">
      <alignment horizontal="center" vertical="center" wrapText="1"/>
    </xf>
    <xf numFmtId="165" fontId="2" fillId="0" borderId="3" xfId="1" applyNumberFormat="1" applyFont="1" applyBorder="1" applyAlignment="1">
      <alignment horizontal="center" vertical="top" wrapText="1"/>
    </xf>
    <xf numFmtId="0" fontId="26" fillId="0" borderId="0" xfId="0" applyFont="1"/>
    <xf numFmtId="165" fontId="3" fillId="0" borderId="3" xfId="1" applyNumberFormat="1" applyFont="1" applyBorder="1" applyAlignment="1">
      <alignment horizontal="center" vertical="top" wrapText="1"/>
    </xf>
    <xf numFmtId="0" fontId="23" fillId="0" borderId="3" xfId="0" applyFont="1" applyBorder="1"/>
    <xf numFmtId="0" fontId="25" fillId="0" borderId="0" xfId="0" applyFont="1"/>
    <xf numFmtId="0" fontId="25" fillId="0" borderId="0" xfId="0" applyFont="1" applyAlignment="1">
      <alignment wrapText="1"/>
    </xf>
    <xf numFmtId="165" fontId="3" fillId="0" borderId="3" xfId="1" applyNumberFormat="1" applyFont="1" applyBorder="1"/>
    <xf numFmtId="0" fontId="13" fillId="0" borderId="0" xfId="0" applyFont="1" applyAlignment="1">
      <alignment horizontal="left"/>
    </xf>
    <xf numFmtId="0" fontId="13" fillId="0" borderId="3" xfId="0" applyFont="1" applyBorder="1" applyAlignment="1">
      <alignment horizontal="center" vertical="center" wrapText="1"/>
    </xf>
    <xf numFmtId="0" fontId="11" fillId="0" borderId="0" xfId="0" applyFont="1" applyAlignment="1">
      <alignment horizontal="center"/>
    </xf>
    <xf numFmtId="0" fontId="12" fillId="0" borderId="0" xfId="0" applyFont="1" applyAlignment="1">
      <alignment horizontal="center" vertical="center" wrapText="1"/>
    </xf>
    <xf numFmtId="165" fontId="13" fillId="0" borderId="3" xfId="1" applyNumberFormat="1" applyFont="1" applyBorder="1" applyAlignment="1">
      <alignment horizontal="center" vertical="center" wrapText="1"/>
    </xf>
    <xf numFmtId="0" fontId="13" fillId="0" borderId="0" xfId="0" applyFont="1" applyFill="1" applyAlignment="1">
      <alignment horizontal="left"/>
    </xf>
    <xf numFmtId="0" fontId="16" fillId="0" borderId="0" xfId="0" applyFont="1" applyFill="1" applyAlignment="1">
      <alignment horizontal="right"/>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3" fontId="13" fillId="0" borderId="3" xfId="0" applyNumberFormat="1" applyFont="1" applyFill="1" applyBorder="1" applyAlignment="1">
      <alignment horizontal="center" vertical="center"/>
    </xf>
    <xf numFmtId="0" fontId="13" fillId="0" borderId="0" xfId="0" applyFont="1" applyFill="1" applyAlignment="1">
      <alignment horizontal="center"/>
    </xf>
    <xf numFmtId="0" fontId="12" fillId="0" borderId="0" xfId="0" applyFont="1" applyFill="1" applyAlignment="1">
      <alignment horizontal="center" vertical="center" wrapText="1"/>
    </xf>
    <xf numFmtId="0" fontId="2" fillId="0" borderId="0" xfId="0" applyFont="1" applyAlignment="1">
      <alignment horizontal="center"/>
    </xf>
    <xf numFmtId="0" fontId="22" fillId="0" borderId="0" xfId="0" applyFont="1" applyAlignment="1">
      <alignment horizontal="left" vertical="top" wrapText="1"/>
    </xf>
    <xf numFmtId="0" fontId="24" fillId="0" borderId="0" xfId="0" applyFont="1" applyAlignment="1">
      <alignment horizontal="center" vertical="top" wrapText="1"/>
    </xf>
    <xf numFmtId="0" fontId="22" fillId="0" borderId="0" xfId="0" applyFont="1" applyAlignment="1">
      <alignment horizontal="left"/>
    </xf>
    <xf numFmtId="0" fontId="22" fillId="0" borderId="0" xfId="0" applyFont="1" applyAlignment="1">
      <alignment horizontal="center"/>
    </xf>
    <xf numFmtId="0" fontId="25" fillId="0" borderId="0" xfId="0" applyFont="1" applyAlignment="1">
      <alignment horizontal="center" wrapText="1"/>
    </xf>
    <xf numFmtId="0" fontId="2" fillId="0" borderId="3" xfId="0" applyFont="1" applyBorder="1" applyAlignment="1">
      <alignment horizontal="center" vertical="center" wrapText="1"/>
    </xf>
    <xf numFmtId="0" fontId="2" fillId="0" borderId="0" xfId="0" applyFont="1" applyAlignment="1">
      <alignment horizontal="left"/>
    </xf>
    <xf numFmtId="0" fontId="24" fillId="0" borderId="0" xfId="0" applyFont="1" applyAlignment="1">
      <alignment horizontal="right" vertical="top"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0" xfId="0" applyFont="1" applyBorder="1" applyAlignment="1">
      <alignment horizontal="center" vertical="center" wrapText="1"/>
    </xf>
  </cellXfs>
  <cellStyles count="7">
    <cellStyle name="Comma" xfId="1" builtinId="3"/>
    <cellStyle name="Comma 7" xfId="4"/>
    <cellStyle name="Normal" xfId="0" builtinId="0"/>
    <cellStyle name="Normal 2" xfId="2"/>
    <cellStyle name="Normal 2 3" xfId="6"/>
    <cellStyle name="Normal_Bieu so 1" xfId="5"/>
    <cellStyle name="Normal_Chi NSTW NSDP 2002 - PL" xfId="3"/>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oangquanghung.STCHGI\Desktop\PHUONG%20AN%20SAP%20NHAP%20XA\Bi&#7875;u%2001.%20Giao%20nhi&#7879;m%20v&#7909;%20thu%20v&#224;%20&#273;i&#7873;u%20ti&#7871;t%20202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oangquanghung.STCHGI\Desktop\PHUONG%20AN%20SAP%20NHAP%20XA\Q&#272;%20giao%20d&#7921;%20to&#225;n%20cho%20NS%20huy&#7879;n,%20TP%202023\Bi&#7875;u%2001.%20DT%20giao%20thu%202023%20kh&#7889;i%20huy&#7879;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Điểu tiết 2021"/>
      <sheetName val="TH 2021"/>
      <sheetName val="Sheet1"/>
    </sheetNames>
    <sheetDataSet>
      <sheetData sheetId="0" refreshError="1"/>
      <sheetData sheetId="1" refreshError="1">
        <row r="20">
          <cell r="B20" t="str">
            <v xml:space="preserve"> - Thuế Tài nguyên</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V"/>
      <sheetName val="ĐV"/>
      <sheetName val="YM"/>
      <sheetName val="QBa"/>
      <sheetName val="BM"/>
      <sheetName val="TP"/>
      <sheetName val="VX"/>
      <sheetName val="BQ"/>
      <sheetName val="QBi"/>
      <sheetName val="HSP"/>
      <sheetName val="XM"/>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38">
          <cell r="B38" t="str">
            <v xml:space="preserve"> - Các khoản thu tiền sử dụng đất còn lại </v>
          </cell>
        </row>
      </sheetData>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I63"/>
  <sheetViews>
    <sheetView workbookViewId="0">
      <pane ySplit="9" topLeftCell="A22" activePane="bottomLeft" state="frozen"/>
      <selection activeCell="D53" sqref="D53"/>
      <selection pane="bottomLeft" activeCell="D7" sqref="D7"/>
    </sheetView>
  </sheetViews>
  <sheetFormatPr defaultColWidth="9" defaultRowHeight="15.75"/>
  <cols>
    <col min="1" max="1" width="9.875" style="8" customWidth="1"/>
    <col min="2" max="2" width="58.875" style="9" customWidth="1"/>
    <col min="3" max="3" width="23.875" style="54" customWidth="1"/>
    <col min="4" max="16384" width="9" style="9"/>
  </cols>
  <sheetData>
    <row r="1" spans="1:9">
      <c r="A1" s="124" t="s">
        <v>121</v>
      </c>
      <c r="B1" s="124"/>
      <c r="C1" s="57" t="s">
        <v>113</v>
      </c>
    </row>
    <row r="2" spans="1:9" ht="18.75">
      <c r="A2" s="126" t="s">
        <v>111</v>
      </c>
      <c r="B2" s="126"/>
      <c r="C2" s="126"/>
    </row>
    <row r="3" spans="1:9">
      <c r="A3" s="127" t="s">
        <v>112</v>
      </c>
      <c r="B3" s="127"/>
      <c r="C3" s="127"/>
      <c r="D3" s="27"/>
      <c r="E3" s="27"/>
      <c r="F3" s="27"/>
      <c r="G3" s="27"/>
      <c r="H3" s="27"/>
      <c r="I3" s="27"/>
    </row>
    <row r="4" spans="1:9" ht="15.75" customHeight="1">
      <c r="A4" s="10"/>
      <c r="B4" s="10"/>
      <c r="C4" s="55" t="s">
        <v>124</v>
      </c>
    </row>
    <row r="5" spans="1:9" s="11" customFormat="1" ht="30" customHeight="1">
      <c r="A5" s="125" t="s">
        <v>69</v>
      </c>
      <c r="B5" s="125" t="s">
        <v>0</v>
      </c>
      <c r="C5" s="128" t="s">
        <v>110</v>
      </c>
    </row>
    <row r="6" spans="1:9" ht="45.6" customHeight="1">
      <c r="A6" s="125"/>
      <c r="B6" s="125"/>
      <c r="C6" s="128"/>
    </row>
    <row r="7" spans="1:9">
      <c r="A7" s="19" t="s">
        <v>1</v>
      </c>
      <c r="B7" s="19" t="s">
        <v>2</v>
      </c>
      <c r="C7" s="53">
        <v>1</v>
      </c>
    </row>
    <row r="8" spans="1:9" s="14" customFormat="1">
      <c r="A8" s="12" t="s">
        <v>1</v>
      </c>
      <c r="B8" s="13" t="s">
        <v>3</v>
      </c>
      <c r="C8" s="48">
        <f>C9+C12+C19</f>
        <v>87755000000</v>
      </c>
    </row>
    <row r="9" spans="1:9" s="14" customFormat="1">
      <c r="A9" s="12" t="s">
        <v>4</v>
      </c>
      <c r="B9" s="13" t="s">
        <v>5</v>
      </c>
      <c r="C9" s="48">
        <f>SUM(C10:C11)</f>
        <v>7524000000</v>
      </c>
    </row>
    <row r="10" spans="1:9">
      <c r="A10" s="15">
        <v>1</v>
      </c>
      <c r="B10" s="16" t="s">
        <v>7</v>
      </c>
      <c r="C10" s="49">
        <f>498000000+12000000+1232000000+70000000</f>
        <v>1812000000</v>
      </c>
    </row>
    <row r="11" spans="1:9">
      <c r="A11" s="17">
        <v>2</v>
      </c>
      <c r="B11" s="18" t="s">
        <v>114</v>
      </c>
      <c r="C11" s="49">
        <f>2885000000+2567000000+260000000</f>
        <v>5712000000</v>
      </c>
    </row>
    <row r="12" spans="1:9" s="14" customFormat="1">
      <c r="A12" s="12" t="s">
        <v>8</v>
      </c>
      <c r="B12" s="13" t="s">
        <v>9</v>
      </c>
      <c r="C12" s="48">
        <f>C13+C14</f>
        <v>80231000000</v>
      </c>
    </row>
    <row r="13" spans="1:9" s="14" customFormat="1">
      <c r="A13" s="15">
        <v>1</v>
      </c>
      <c r="B13" s="16" t="s">
        <v>10</v>
      </c>
      <c r="C13" s="49">
        <v>78176000000</v>
      </c>
    </row>
    <row r="14" spans="1:9">
      <c r="A14" s="15">
        <v>2</v>
      </c>
      <c r="B14" s="16" t="s">
        <v>71</v>
      </c>
      <c r="C14" s="49">
        <v>2055000000</v>
      </c>
    </row>
    <row r="15" spans="1:9">
      <c r="A15" s="15"/>
      <c r="B15" s="65" t="s">
        <v>120</v>
      </c>
      <c r="C15" s="66">
        <v>1000000000</v>
      </c>
    </row>
    <row r="16" spans="1:9" s="14" customFormat="1">
      <c r="A16" s="12" t="s">
        <v>11</v>
      </c>
      <c r="B16" s="13" t="s">
        <v>12</v>
      </c>
      <c r="C16" s="48">
        <v>0</v>
      </c>
    </row>
    <row r="17" spans="1:6" s="14" customFormat="1">
      <c r="A17" s="12" t="s">
        <v>13</v>
      </c>
      <c r="B17" s="13" t="s">
        <v>14</v>
      </c>
      <c r="C17" s="48">
        <v>0</v>
      </c>
    </row>
    <row r="18" spans="1:6" s="14" customFormat="1">
      <c r="A18" s="19" t="s">
        <v>15</v>
      </c>
      <c r="B18" s="20" t="s">
        <v>16</v>
      </c>
      <c r="C18" s="50">
        <v>0</v>
      </c>
    </row>
    <row r="19" spans="1:6" s="14" customFormat="1">
      <c r="A19" s="19" t="s">
        <v>43</v>
      </c>
      <c r="B19" s="20" t="s">
        <v>72</v>
      </c>
      <c r="C19" s="50"/>
    </row>
    <row r="20" spans="1:6" s="14" customFormat="1">
      <c r="A20" s="12" t="s">
        <v>2</v>
      </c>
      <c r="B20" s="13" t="s">
        <v>17</v>
      </c>
      <c r="C20" s="48">
        <f>C21+C28+C31+C32</f>
        <v>87755000000</v>
      </c>
    </row>
    <row r="21" spans="1:6" s="14" customFormat="1">
      <c r="A21" s="12" t="s">
        <v>4</v>
      </c>
      <c r="B21" s="13" t="s">
        <v>18</v>
      </c>
      <c r="C21" s="48">
        <f>C23+C25+C26+C27</f>
        <v>86700000000</v>
      </c>
      <c r="D21" s="21"/>
    </row>
    <row r="22" spans="1:6">
      <c r="A22" s="15">
        <v>1</v>
      </c>
      <c r="B22" s="16" t="s">
        <v>66</v>
      </c>
      <c r="C22" s="49">
        <v>0</v>
      </c>
    </row>
    <row r="23" spans="1:6">
      <c r="A23" s="15">
        <v>2</v>
      </c>
      <c r="B23" s="16" t="s">
        <v>19</v>
      </c>
      <c r="C23" s="49">
        <v>86228722000</v>
      </c>
      <c r="F23" s="26"/>
    </row>
    <row r="24" spans="1:6">
      <c r="A24" s="15"/>
      <c r="B24" s="65" t="s">
        <v>119</v>
      </c>
      <c r="C24" s="66">
        <v>1000000000</v>
      </c>
      <c r="F24" s="26"/>
    </row>
    <row r="25" spans="1:6">
      <c r="A25" s="17">
        <v>3</v>
      </c>
      <c r="B25" s="18" t="s">
        <v>73</v>
      </c>
      <c r="C25" s="51"/>
    </row>
    <row r="26" spans="1:6">
      <c r="A26" s="22">
        <v>4</v>
      </c>
      <c r="B26" s="23" t="s">
        <v>74</v>
      </c>
      <c r="C26" s="52"/>
    </row>
    <row r="27" spans="1:6">
      <c r="A27" s="22">
        <v>5</v>
      </c>
      <c r="B27" s="23" t="s">
        <v>20</v>
      </c>
      <c r="C27" s="52">
        <v>471278000</v>
      </c>
    </row>
    <row r="28" spans="1:6" s="14" customFormat="1">
      <c r="A28" s="12" t="s">
        <v>8</v>
      </c>
      <c r="B28" s="13" t="s">
        <v>22</v>
      </c>
      <c r="C28" s="48">
        <f>C29</f>
        <v>1055000000</v>
      </c>
    </row>
    <row r="29" spans="1:6">
      <c r="A29" s="15">
        <v>1</v>
      </c>
      <c r="B29" s="16" t="s">
        <v>23</v>
      </c>
      <c r="C29" s="49">
        <v>1055000000</v>
      </c>
    </row>
    <row r="30" spans="1:6">
      <c r="A30" s="15">
        <v>2</v>
      </c>
      <c r="B30" s="16" t="s">
        <v>24</v>
      </c>
      <c r="C30" s="49"/>
    </row>
    <row r="31" spans="1:6" s="14" customFormat="1">
      <c r="A31" s="12" t="s">
        <v>11</v>
      </c>
      <c r="B31" s="20" t="s">
        <v>75</v>
      </c>
      <c r="C31" s="48">
        <v>0</v>
      </c>
    </row>
    <row r="32" spans="1:6" s="14" customFormat="1">
      <c r="A32" s="12" t="s">
        <v>13</v>
      </c>
      <c r="B32" s="13" t="s">
        <v>25</v>
      </c>
      <c r="C32" s="48">
        <v>0</v>
      </c>
    </row>
    <row r="33" spans="1:3" s="14" customFormat="1">
      <c r="A33" s="12" t="s">
        <v>26</v>
      </c>
      <c r="B33" s="13" t="s">
        <v>76</v>
      </c>
      <c r="C33" s="48">
        <v>0</v>
      </c>
    </row>
    <row r="34" spans="1:3" s="14" customFormat="1">
      <c r="A34" s="12" t="s">
        <v>27</v>
      </c>
      <c r="B34" s="13" t="s">
        <v>77</v>
      </c>
      <c r="C34" s="48">
        <v>0</v>
      </c>
    </row>
    <row r="35" spans="1:3" s="14" customFormat="1">
      <c r="A35" s="12" t="s">
        <v>4</v>
      </c>
      <c r="B35" s="13" t="s">
        <v>28</v>
      </c>
      <c r="C35" s="48"/>
    </row>
    <row r="36" spans="1:3" s="14" customFormat="1">
      <c r="A36" s="12" t="s">
        <v>8</v>
      </c>
      <c r="B36" s="20" t="s">
        <v>29</v>
      </c>
      <c r="C36" s="48"/>
    </row>
    <row r="37" spans="1:3" s="14" customFormat="1">
      <c r="A37" s="12" t="s">
        <v>30</v>
      </c>
      <c r="B37" s="13" t="s">
        <v>78</v>
      </c>
      <c r="C37" s="48">
        <v>0</v>
      </c>
    </row>
    <row r="38" spans="1:3" s="14" customFormat="1">
      <c r="A38" s="12" t="s">
        <v>4</v>
      </c>
      <c r="B38" s="13" t="s">
        <v>31</v>
      </c>
      <c r="C38" s="48"/>
    </row>
    <row r="39" spans="1:3" s="14" customFormat="1">
      <c r="A39" s="12" t="s">
        <v>8</v>
      </c>
      <c r="B39" s="13" t="s">
        <v>32</v>
      </c>
      <c r="C39" s="48"/>
    </row>
    <row r="51" spans="1:1">
      <c r="A51" s="9"/>
    </row>
    <row r="52" spans="1:1">
      <c r="A52" s="9"/>
    </row>
    <row r="53" spans="1:1">
      <c r="A53" s="9"/>
    </row>
    <row r="54" spans="1:1">
      <c r="A54" s="9"/>
    </row>
    <row r="55" spans="1:1">
      <c r="A55" s="9"/>
    </row>
    <row r="56" spans="1:1">
      <c r="A56" s="9"/>
    </row>
    <row r="57" spans="1:1">
      <c r="A57" s="9"/>
    </row>
    <row r="58" spans="1:1">
      <c r="A58" s="9"/>
    </row>
    <row r="59" spans="1:1">
      <c r="A59" s="9"/>
    </row>
    <row r="60" spans="1:1">
      <c r="A60" s="9"/>
    </row>
    <row r="61" spans="1:1">
      <c r="A61" s="9"/>
    </row>
    <row r="62" spans="1:1">
      <c r="A62" s="9"/>
    </row>
    <row r="63" spans="1:1">
      <c r="A63" s="9"/>
    </row>
  </sheetData>
  <mergeCells count="6">
    <mergeCell ref="A1:B1"/>
    <mergeCell ref="B5:B6"/>
    <mergeCell ref="A2:C2"/>
    <mergeCell ref="A3:C3"/>
    <mergeCell ref="A5:A6"/>
    <mergeCell ref="C5:C6"/>
  </mergeCells>
  <pageMargins left="0.56999999999999995" right="0.2" top="0.27" bottom="0.51181102362204722" header="0.2" footer="0.31496062992125984"/>
  <pageSetup paperSize="9" scale="90" orientation="portrait" r:id="rId1"/>
  <headerFooter differentFirst="1">
    <oddHeader>&amp;C&amp;P</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66"/>
  <sheetViews>
    <sheetView workbookViewId="0">
      <selection activeCell="F21" sqref="F21"/>
    </sheetView>
  </sheetViews>
  <sheetFormatPr defaultColWidth="9" defaultRowHeight="15.75"/>
  <cols>
    <col min="1" max="1" width="5.75" style="67" customWidth="1"/>
    <col min="2" max="2" width="56.625" style="67" customWidth="1"/>
    <col min="3" max="4" width="21.625" style="69" customWidth="1"/>
    <col min="5" max="16384" width="9" style="67"/>
  </cols>
  <sheetData>
    <row r="1" spans="1:10" ht="15.6" customHeight="1">
      <c r="A1" s="129" t="s">
        <v>121</v>
      </c>
      <c r="B1" s="129"/>
      <c r="C1" s="130" t="s">
        <v>116</v>
      </c>
      <c r="D1" s="130"/>
    </row>
    <row r="2" spans="1:10" ht="24.75" customHeight="1">
      <c r="A2" s="134" t="s">
        <v>115</v>
      </c>
      <c r="B2" s="134"/>
      <c r="C2" s="134"/>
      <c r="D2" s="134"/>
    </row>
    <row r="3" spans="1:10" ht="33.950000000000003" customHeight="1">
      <c r="A3" s="135" t="s">
        <v>112</v>
      </c>
      <c r="B3" s="135"/>
      <c r="C3" s="135"/>
      <c r="D3" s="135"/>
      <c r="E3" s="68"/>
      <c r="F3" s="68"/>
      <c r="G3" s="68"/>
      <c r="H3" s="68"/>
      <c r="I3" s="68"/>
      <c r="J3" s="68"/>
    </row>
    <row r="4" spans="1:10" ht="15.75" customHeight="1">
      <c r="D4" s="70" t="s">
        <v>124</v>
      </c>
      <c r="E4" s="71"/>
    </row>
    <row r="5" spans="1:10">
      <c r="A5" s="131" t="s">
        <v>69</v>
      </c>
      <c r="B5" s="131" t="s">
        <v>79</v>
      </c>
      <c r="C5" s="133" t="s">
        <v>70</v>
      </c>
      <c r="D5" s="133"/>
    </row>
    <row r="6" spans="1:10" ht="31.5">
      <c r="A6" s="132"/>
      <c r="B6" s="132"/>
      <c r="C6" s="72" t="s">
        <v>107</v>
      </c>
      <c r="D6" s="73" t="s">
        <v>108</v>
      </c>
    </row>
    <row r="7" spans="1:10">
      <c r="A7" s="74" t="s">
        <v>1</v>
      </c>
      <c r="B7" s="74" t="s">
        <v>2</v>
      </c>
      <c r="C7" s="74">
        <v>1</v>
      </c>
      <c r="D7" s="74">
        <v>2</v>
      </c>
    </row>
    <row r="8" spans="1:10">
      <c r="A8" s="74"/>
      <c r="B8" s="75" t="s">
        <v>109</v>
      </c>
      <c r="C8" s="76"/>
      <c r="D8" s="76"/>
    </row>
    <row r="9" spans="1:10" s="81" customFormat="1">
      <c r="A9" s="77" t="s">
        <v>4</v>
      </c>
      <c r="B9" s="78" t="s">
        <v>33</v>
      </c>
      <c r="C9" s="79">
        <f>SUM(D9:D9)</f>
        <v>7524000000</v>
      </c>
      <c r="D9" s="79">
        <f>D10+D15+D20+D24+D30+D31+D34+D35+D36+D37+D38+D39+D43+D44+D45+D46+D47+D48+D49+D50</f>
        <v>7524000000</v>
      </c>
      <c r="E9" s="80"/>
    </row>
    <row r="10" spans="1:10" s="81" customFormat="1">
      <c r="A10" s="77">
        <v>1</v>
      </c>
      <c r="B10" s="82" t="s">
        <v>80</v>
      </c>
      <c r="C10" s="79"/>
      <c r="D10" s="79"/>
    </row>
    <row r="11" spans="1:10" s="81" customFormat="1">
      <c r="A11" s="83"/>
      <c r="B11" s="84" t="s">
        <v>81</v>
      </c>
      <c r="C11" s="79"/>
      <c r="D11" s="85"/>
    </row>
    <row r="12" spans="1:10" s="81" customFormat="1">
      <c r="A12" s="83"/>
      <c r="B12" s="84" t="s">
        <v>82</v>
      </c>
      <c r="C12" s="79"/>
      <c r="D12" s="85"/>
    </row>
    <row r="13" spans="1:10" s="81" customFormat="1">
      <c r="A13" s="83"/>
      <c r="B13" s="84" t="s">
        <v>83</v>
      </c>
      <c r="C13" s="79"/>
      <c r="D13" s="85"/>
    </row>
    <row r="14" spans="1:10" s="81" customFormat="1">
      <c r="A14" s="83"/>
      <c r="B14" s="84" t="s">
        <v>84</v>
      </c>
      <c r="C14" s="79"/>
      <c r="D14" s="85"/>
    </row>
    <row r="15" spans="1:10" s="81" customFormat="1">
      <c r="A15" s="77">
        <f>A10+1</f>
        <v>2</v>
      </c>
      <c r="B15" s="82" t="s">
        <v>85</v>
      </c>
      <c r="C15" s="79"/>
      <c r="D15" s="79"/>
    </row>
    <row r="16" spans="1:10" s="81" customFormat="1">
      <c r="A16" s="83"/>
      <c r="B16" s="84" t="s">
        <v>81</v>
      </c>
      <c r="C16" s="79"/>
      <c r="D16" s="85"/>
    </row>
    <row r="17" spans="1:4" s="81" customFormat="1">
      <c r="A17" s="83"/>
      <c r="B17" s="84" t="s">
        <v>82</v>
      </c>
      <c r="C17" s="79"/>
      <c r="D17" s="85"/>
    </row>
    <row r="18" spans="1:4" s="81" customFormat="1">
      <c r="A18" s="83"/>
      <c r="B18" s="84" t="s">
        <v>83</v>
      </c>
      <c r="C18" s="79"/>
      <c r="D18" s="85"/>
    </row>
    <row r="19" spans="1:4" s="81" customFormat="1">
      <c r="A19" s="83"/>
      <c r="B19" s="84" t="s">
        <v>86</v>
      </c>
      <c r="C19" s="79"/>
      <c r="D19" s="85"/>
    </row>
    <row r="20" spans="1:4" s="81" customFormat="1">
      <c r="A20" s="77">
        <f>A15+1</f>
        <v>3</v>
      </c>
      <c r="B20" s="82" t="s">
        <v>96</v>
      </c>
      <c r="C20" s="79"/>
      <c r="D20" s="79"/>
    </row>
    <row r="21" spans="1:4" s="81" customFormat="1">
      <c r="A21" s="83"/>
      <c r="B21" s="84" t="s">
        <v>83</v>
      </c>
      <c r="C21" s="79"/>
      <c r="D21" s="85"/>
    </row>
    <row r="22" spans="1:4" s="81" customFormat="1">
      <c r="A22" s="83"/>
      <c r="B22" s="84" t="s">
        <v>81</v>
      </c>
      <c r="C22" s="79"/>
      <c r="D22" s="85"/>
    </row>
    <row r="23" spans="1:4" s="81" customFormat="1">
      <c r="A23" s="83"/>
      <c r="B23" s="84" t="str">
        <f>'[1]TH 2021'!$B$20</f>
        <v xml:space="preserve"> - Thuế Tài nguyên</v>
      </c>
      <c r="C23" s="79"/>
      <c r="D23" s="85"/>
    </row>
    <row r="24" spans="1:4" s="81" customFormat="1">
      <c r="A24" s="77">
        <f>A20+1</f>
        <v>4</v>
      </c>
      <c r="B24" s="82" t="s">
        <v>87</v>
      </c>
      <c r="C24" s="79">
        <f>SUM(D24:D24)</f>
        <v>2885000000</v>
      </c>
      <c r="D24" s="79">
        <f>SUM(D25:D29)</f>
        <v>2885000000</v>
      </c>
    </row>
    <row r="25" spans="1:4" s="81" customFormat="1">
      <c r="A25" s="83"/>
      <c r="B25" s="84" t="s">
        <v>81</v>
      </c>
      <c r="C25" s="79"/>
      <c r="D25" s="85"/>
    </row>
    <row r="26" spans="1:4" s="81" customFormat="1">
      <c r="A26" s="83"/>
      <c r="B26" s="84" t="s">
        <v>82</v>
      </c>
      <c r="C26" s="79"/>
      <c r="D26" s="85"/>
    </row>
    <row r="27" spans="1:4" s="81" customFormat="1">
      <c r="A27" s="83"/>
      <c r="B27" s="84" t="s">
        <v>83</v>
      </c>
      <c r="C27" s="85">
        <f>SUM(D27:D27)</f>
        <v>2885000000</v>
      </c>
      <c r="D27" s="85">
        <v>2885000000</v>
      </c>
    </row>
    <row r="28" spans="1:4" s="81" customFormat="1">
      <c r="A28" s="83"/>
      <c r="B28" s="84" t="s">
        <v>88</v>
      </c>
      <c r="C28" s="79"/>
      <c r="D28" s="85"/>
    </row>
    <row r="29" spans="1:4" s="81" customFormat="1">
      <c r="A29" s="83"/>
      <c r="B29" s="84" t="s">
        <v>84</v>
      </c>
      <c r="C29" s="79"/>
      <c r="D29" s="85"/>
    </row>
    <row r="30" spans="1:4" s="86" customFormat="1">
      <c r="A30" s="77">
        <f>A24+1</f>
        <v>5</v>
      </c>
      <c r="B30" s="82" t="s">
        <v>89</v>
      </c>
      <c r="C30" s="79">
        <f>SUM(D30:D30)</f>
        <v>2567000000</v>
      </c>
      <c r="D30" s="79">
        <v>2567000000</v>
      </c>
    </row>
    <row r="31" spans="1:4" s="86" customFormat="1">
      <c r="A31" s="77">
        <v>6</v>
      </c>
      <c r="B31" s="82" t="s">
        <v>97</v>
      </c>
      <c r="C31" s="79"/>
      <c r="D31" s="87"/>
    </row>
    <row r="32" spans="1:4" s="86" customFormat="1">
      <c r="A32" s="83"/>
      <c r="B32" s="88" t="s">
        <v>98</v>
      </c>
      <c r="C32" s="85"/>
      <c r="D32" s="85"/>
    </row>
    <row r="33" spans="1:4" s="86" customFormat="1">
      <c r="A33" s="83"/>
      <c r="B33" s="88" t="s">
        <v>99</v>
      </c>
      <c r="C33" s="85"/>
      <c r="D33" s="85"/>
    </row>
    <row r="34" spans="1:4" s="86" customFormat="1">
      <c r="A34" s="77">
        <v>7</v>
      </c>
      <c r="B34" s="82" t="s">
        <v>34</v>
      </c>
      <c r="C34" s="79">
        <f>SUM(D34:D34)</f>
        <v>260000000</v>
      </c>
      <c r="D34" s="79">
        <v>260000000</v>
      </c>
    </row>
    <row r="35" spans="1:4" s="89" customFormat="1">
      <c r="A35" s="77">
        <v>8</v>
      </c>
      <c r="B35" s="82" t="s">
        <v>35</v>
      </c>
      <c r="C35" s="79">
        <f>SUM(D35:D35)</f>
        <v>498000000</v>
      </c>
      <c r="D35" s="79">
        <v>498000000</v>
      </c>
    </row>
    <row r="36" spans="1:4" s="89" customFormat="1">
      <c r="A36" s="77">
        <v>9</v>
      </c>
      <c r="B36" s="82" t="s">
        <v>100</v>
      </c>
      <c r="C36" s="79"/>
      <c r="D36" s="85"/>
    </row>
    <row r="37" spans="1:4" s="89" customFormat="1">
      <c r="A37" s="77">
        <v>10</v>
      </c>
      <c r="B37" s="82" t="s">
        <v>101</v>
      </c>
      <c r="C37" s="79">
        <f>SUM(D37:D37)</f>
        <v>12000000</v>
      </c>
      <c r="D37" s="91">
        <v>12000000</v>
      </c>
    </row>
    <row r="38" spans="1:4" s="89" customFormat="1">
      <c r="A38" s="77">
        <f>A37+1</f>
        <v>11</v>
      </c>
      <c r="B38" s="82" t="s">
        <v>36</v>
      </c>
      <c r="C38" s="79"/>
      <c r="D38" s="91"/>
    </row>
    <row r="39" spans="1:4" s="89" customFormat="1">
      <c r="A39" s="77">
        <f>A38+1</f>
        <v>12</v>
      </c>
      <c r="B39" s="82" t="s">
        <v>37</v>
      </c>
      <c r="C39" s="79"/>
      <c r="D39" s="91"/>
    </row>
    <row r="40" spans="1:4" ht="47.25">
      <c r="A40" s="83"/>
      <c r="B40" s="88" t="s">
        <v>90</v>
      </c>
      <c r="C40" s="79"/>
      <c r="D40" s="90"/>
    </row>
    <row r="41" spans="1:4">
      <c r="A41" s="83"/>
      <c r="B41" s="88" t="s">
        <v>91</v>
      </c>
      <c r="C41" s="79"/>
      <c r="D41" s="90"/>
    </row>
    <row r="42" spans="1:4">
      <c r="A42" s="83"/>
      <c r="B42" s="88" t="str">
        <f>[2]XM!$B$38</f>
        <v xml:space="preserve"> - Các khoản thu tiền sử dụng đất còn lại </v>
      </c>
      <c r="C42" s="79"/>
      <c r="D42" s="90"/>
    </row>
    <row r="43" spans="1:4">
      <c r="A43" s="77">
        <f>A39+1</f>
        <v>13</v>
      </c>
      <c r="B43" s="82" t="s">
        <v>38</v>
      </c>
      <c r="C43" s="79"/>
      <c r="D43" s="90"/>
    </row>
    <row r="44" spans="1:4">
      <c r="A44" s="77">
        <f>A43+1</f>
        <v>14</v>
      </c>
      <c r="B44" s="82" t="s">
        <v>102</v>
      </c>
      <c r="C44" s="79"/>
      <c r="D44" s="90"/>
    </row>
    <row r="45" spans="1:4">
      <c r="A45" s="77">
        <f>A44+1</f>
        <v>15</v>
      </c>
      <c r="B45" s="82" t="s">
        <v>103</v>
      </c>
      <c r="C45" s="79"/>
      <c r="D45" s="90"/>
    </row>
    <row r="46" spans="1:4" s="89" customFormat="1">
      <c r="A46" s="77">
        <v>16</v>
      </c>
      <c r="B46" s="82" t="s">
        <v>39</v>
      </c>
      <c r="C46" s="79">
        <f>SUM(D46:D46)</f>
        <v>1232000000</v>
      </c>
      <c r="D46" s="91">
        <v>1232000000</v>
      </c>
    </row>
    <row r="47" spans="1:4">
      <c r="A47" s="77">
        <v>17</v>
      </c>
      <c r="B47" s="82" t="s">
        <v>92</v>
      </c>
      <c r="C47" s="79">
        <f>D47</f>
        <v>70000000</v>
      </c>
      <c r="D47" s="79">
        <v>70000000</v>
      </c>
    </row>
    <row r="48" spans="1:4">
      <c r="A48" s="77">
        <v>18</v>
      </c>
      <c r="B48" s="82" t="s">
        <v>105</v>
      </c>
      <c r="C48" s="79"/>
      <c r="D48" s="90"/>
    </row>
    <row r="49" spans="1:4" ht="31.5">
      <c r="A49" s="77">
        <v>19</v>
      </c>
      <c r="B49" s="82" t="s">
        <v>104</v>
      </c>
      <c r="C49" s="79"/>
      <c r="D49" s="90"/>
    </row>
    <row r="50" spans="1:4">
      <c r="A50" s="77">
        <v>20</v>
      </c>
      <c r="B50" s="82" t="s">
        <v>106</v>
      </c>
      <c r="C50" s="79"/>
      <c r="D50" s="90"/>
    </row>
    <row r="51" spans="1:4">
      <c r="A51" s="77" t="s">
        <v>8</v>
      </c>
      <c r="B51" s="82" t="s">
        <v>94</v>
      </c>
      <c r="C51" s="79"/>
      <c r="D51" s="90"/>
    </row>
    <row r="52" spans="1:4">
      <c r="A52" s="77" t="s">
        <v>11</v>
      </c>
      <c r="B52" s="82" t="s">
        <v>93</v>
      </c>
      <c r="C52" s="79"/>
      <c r="D52" s="90"/>
    </row>
    <row r="53" spans="1:4">
      <c r="A53" s="77" t="s">
        <v>13</v>
      </c>
      <c r="B53" s="82" t="s">
        <v>95</v>
      </c>
      <c r="C53" s="79"/>
      <c r="D53" s="90"/>
    </row>
    <row r="64" spans="1:4">
      <c r="C64" s="67"/>
      <c r="D64" s="67"/>
    </row>
    <row r="65" s="67" customFormat="1"/>
    <row r="66" s="67" customFormat="1"/>
  </sheetData>
  <mergeCells count="7">
    <mergeCell ref="A1:B1"/>
    <mergeCell ref="C1:D1"/>
    <mergeCell ref="A5:A6"/>
    <mergeCell ref="B5:B6"/>
    <mergeCell ref="C5:D5"/>
    <mergeCell ref="A2:D2"/>
    <mergeCell ref="A3:D3"/>
  </mergeCells>
  <pageMargins left="0.46" right="0.2" top="0.31496062992125984" bottom="0.35433070866141736" header="0.15748031496062992" footer="0.23622047244094491"/>
  <pageSetup paperSize="9" scale="80" orientation="portrait" r:id="rId1"/>
  <headerFooter differentFirst="1">
    <oddHeader>&amp;C&amp;P</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66FF"/>
  </sheetPr>
  <dimension ref="A1:E107"/>
  <sheetViews>
    <sheetView workbookViewId="0">
      <selection activeCell="G28" sqref="G28"/>
    </sheetView>
  </sheetViews>
  <sheetFormatPr defaultRowHeight="15.75"/>
  <cols>
    <col min="1" max="1" width="6.25" style="1" customWidth="1"/>
    <col min="2" max="2" width="62" style="64" customWidth="1"/>
    <col min="3" max="3" width="25.125" style="3" customWidth="1"/>
    <col min="4" max="218" width="9" style="1"/>
    <col min="219" max="219" width="5.125" style="1" customWidth="1"/>
    <col min="220" max="220" width="107.125" style="1" customWidth="1"/>
    <col min="221" max="221" width="0" style="1" hidden="1" customWidth="1"/>
    <col min="222" max="222" width="16.125" style="1" customWidth="1"/>
    <col min="223" max="474" width="9" style="1"/>
    <col min="475" max="475" width="5.125" style="1" customWidth="1"/>
    <col min="476" max="476" width="107.125" style="1" customWidth="1"/>
    <col min="477" max="477" width="0" style="1" hidden="1" customWidth="1"/>
    <col min="478" max="478" width="16.125" style="1" customWidth="1"/>
    <col min="479" max="730" width="9" style="1"/>
    <col min="731" max="731" width="5.125" style="1" customWidth="1"/>
    <col min="732" max="732" width="107.125" style="1" customWidth="1"/>
    <col min="733" max="733" width="0" style="1" hidden="1" customWidth="1"/>
    <col min="734" max="734" width="16.125" style="1" customWidth="1"/>
    <col min="735" max="986" width="9" style="1"/>
    <col min="987" max="987" width="5.125" style="1" customWidth="1"/>
    <col min="988" max="988" width="107.125" style="1" customWidth="1"/>
    <col min="989" max="989" width="0" style="1" hidden="1" customWidth="1"/>
    <col min="990" max="990" width="16.125" style="1" customWidth="1"/>
    <col min="991" max="1242" width="9" style="1"/>
    <col min="1243" max="1243" width="5.125" style="1" customWidth="1"/>
    <col min="1244" max="1244" width="107.125" style="1" customWidth="1"/>
    <col min="1245" max="1245" width="0" style="1" hidden="1" customWidth="1"/>
    <col min="1246" max="1246" width="16.125" style="1" customWidth="1"/>
    <col min="1247" max="1498" width="9" style="1"/>
    <col min="1499" max="1499" width="5.125" style="1" customWidth="1"/>
    <col min="1500" max="1500" width="107.125" style="1" customWidth="1"/>
    <col min="1501" max="1501" width="0" style="1" hidden="1" customWidth="1"/>
    <col min="1502" max="1502" width="16.125" style="1" customWidth="1"/>
    <col min="1503" max="1754" width="9" style="1"/>
    <col min="1755" max="1755" width="5.125" style="1" customWidth="1"/>
    <col min="1756" max="1756" width="107.125" style="1" customWidth="1"/>
    <col min="1757" max="1757" width="0" style="1" hidden="1" customWidth="1"/>
    <col min="1758" max="1758" width="16.125" style="1" customWidth="1"/>
    <col min="1759" max="2010" width="9" style="1"/>
    <col min="2011" max="2011" width="5.125" style="1" customWidth="1"/>
    <col min="2012" max="2012" width="107.125" style="1" customWidth="1"/>
    <col min="2013" max="2013" width="0" style="1" hidden="1" customWidth="1"/>
    <col min="2014" max="2014" width="16.125" style="1" customWidth="1"/>
    <col min="2015" max="2266" width="9" style="1"/>
    <col min="2267" max="2267" width="5.125" style="1" customWidth="1"/>
    <col min="2268" max="2268" width="107.125" style="1" customWidth="1"/>
    <col min="2269" max="2269" width="0" style="1" hidden="1" customWidth="1"/>
    <col min="2270" max="2270" width="16.125" style="1" customWidth="1"/>
    <col min="2271" max="2522" width="9" style="1"/>
    <col min="2523" max="2523" width="5.125" style="1" customWidth="1"/>
    <col min="2524" max="2524" width="107.125" style="1" customWidth="1"/>
    <col min="2525" max="2525" width="0" style="1" hidden="1" customWidth="1"/>
    <col min="2526" max="2526" width="16.125" style="1" customWidth="1"/>
    <col min="2527" max="2778" width="9" style="1"/>
    <col min="2779" max="2779" width="5.125" style="1" customWidth="1"/>
    <col min="2780" max="2780" width="107.125" style="1" customWidth="1"/>
    <col min="2781" max="2781" width="0" style="1" hidden="1" customWidth="1"/>
    <col min="2782" max="2782" width="16.125" style="1" customWidth="1"/>
    <col min="2783" max="3034" width="9" style="1"/>
    <col min="3035" max="3035" width="5.125" style="1" customWidth="1"/>
    <col min="3036" max="3036" width="107.125" style="1" customWidth="1"/>
    <col min="3037" max="3037" width="0" style="1" hidden="1" customWidth="1"/>
    <col min="3038" max="3038" width="16.125" style="1" customWidth="1"/>
    <col min="3039" max="3290" width="9" style="1"/>
    <col min="3291" max="3291" width="5.125" style="1" customWidth="1"/>
    <col min="3292" max="3292" width="107.125" style="1" customWidth="1"/>
    <col min="3293" max="3293" width="0" style="1" hidden="1" customWidth="1"/>
    <col min="3294" max="3294" width="16.125" style="1" customWidth="1"/>
    <col min="3295" max="3546" width="9" style="1"/>
    <col min="3547" max="3547" width="5.125" style="1" customWidth="1"/>
    <col min="3548" max="3548" width="107.125" style="1" customWidth="1"/>
    <col min="3549" max="3549" width="0" style="1" hidden="1" customWidth="1"/>
    <col min="3550" max="3550" width="16.125" style="1" customWidth="1"/>
    <col min="3551" max="3802" width="9" style="1"/>
    <col min="3803" max="3803" width="5.125" style="1" customWidth="1"/>
    <col min="3804" max="3804" width="107.125" style="1" customWidth="1"/>
    <col min="3805" max="3805" width="0" style="1" hidden="1" customWidth="1"/>
    <col min="3806" max="3806" width="16.125" style="1" customWidth="1"/>
    <col min="3807" max="4058" width="9" style="1"/>
    <col min="4059" max="4059" width="5.125" style="1" customWidth="1"/>
    <col min="4060" max="4060" width="107.125" style="1" customWidth="1"/>
    <col min="4061" max="4061" width="0" style="1" hidden="1" customWidth="1"/>
    <col min="4062" max="4062" width="16.125" style="1" customWidth="1"/>
    <col min="4063" max="4314" width="9" style="1"/>
    <col min="4315" max="4315" width="5.125" style="1" customWidth="1"/>
    <col min="4316" max="4316" width="107.125" style="1" customWidth="1"/>
    <col min="4317" max="4317" width="0" style="1" hidden="1" customWidth="1"/>
    <col min="4318" max="4318" width="16.125" style="1" customWidth="1"/>
    <col min="4319" max="4570" width="9" style="1"/>
    <col min="4571" max="4571" width="5.125" style="1" customWidth="1"/>
    <col min="4572" max="4572" width="107.125" style="1" customWidth="1"/>
    <col min="4573" max="4573" width="0" style="1" hidden="1" customWidth="1"/>
    <col min="4574" max="4574" width="16.125" style="1" customWidth="1"/>
    <col min="4575" max="4826" width="9" style="1"/>
    <col min="4827" max="4827" width="5.125" style="1" customWidth="1"/>
    <col min="4828" max="4828" width="107.125" style="1" customWidth="1"/>
    <col min="4829" max="4829" width="0" style="1" hidden="1" customWidth="1"/>
    <col min="4830" max="4830" width="16.125" style="1" customWidth="1"/>
    <col min="4831" max="5082" width="9" style="1"/>
    <col min="5083" max="5083" width="5.125" style="1" customWidth="1"/>
    <col min="5084" max="5084" width="107.125" style="1" customWidth="1"/>
    <col min="5085" max="5085" width="0" style="1" hidden="1" customWidth="1"/>
    <col min="5086" max="5086" width="16.125" style="1" customWidth="1"/>
    <col min="5087" max="5338" width="9" style="1"/>
    <col min="5339" max="5339" width="5.125" style="1" customWidth="1"/>
    <col min="5340" max="5340" width="107.125" style="1" customWidth="1"/>
    <col min="5341" max="5341" width="0" style="1" hidden="1" customWidth="1"/>
    <col min="5342" max="5342" width="16.125" style="1" customWidth="1"/>
    <col min="5343" max="5594" width="9" style="1"/>
    <col min="5595" max="5595" width="5.125" style="1" customWidth="1"/>
    <col min="5596" max="5596" width="107.125" style="1" customWidth="1"/>
    <col min="5597" max="5597" width="0" style="1" hidden="1" customWidth="1"/>
    <col min="5598" max="5598" width="16.125" style="1" customWidth="1"/>
    <col min="5599" max="5850" width="9" style="1"/>
    <col min="5851" max="5851" width="5.125" style="1" customWidth="1"/>
    <col min="5852" max="5852" width="107.125" style="1" customWidth="1"/>
    <col min="5853" max="5853" width="0" style="1" hidden="1" customWidth="1"/>
    <col min="5854" max="5854" width="16.125" style="1" customWidth="1"/>
    <col min="5855" max="6106" width="9" style="1"/>
    <col min="6107" max="6107" width="5.125" style="1" customWidth="1"/>
    <col min="6108" max="6108" width="107.125" style="1" customWidth="1"/>
    <col min="6109" max="6109" width="0" style="1" hidden="1" customWidth="1"/>
    <col min="6110" max="6110" width="16.125" style="1" customWidth="1"/>
    <col min="6111" max="6362" width="9" style="1"/>
    <col min="6363" max="6363" width="5.125" style="1" customWidth="1"/>
    <col min="6364" max="6364" width="107.125" style="1" customWidth="1"/>
    <col min="6365" max="6365" width="0" style="1" hidden="1" customWidth="1"/>
    <col min="6366" max="6366" width="16.125" style="1" customWidth="1"/>
    <col min="6367" max="6618" width="9" style="1"/>
    <col min="6619" max="6619" width="5.125" style="1" customWidth="1"/>
    <col min="6620" max="6620" width="107.125" style="1" customWidth="1"/>
    <col min="6621" max="6621" width="0" style="1" hidden="1" customWidth="1"/>
    <col min="6622" max="6622" width="16.125" style="1" customWidth="1"/>
    <col min="6623" max="6874" width="9" style="1"/>
    <col min="6875" max="6875" width="5.125" style="1" customWidth="1"/>
    <col min="6876" max="6876" width="107.125" style="1" customWidth="1"/>
    <col min="6877" max="6877" width="0" style="1" hidden="1" customWidth="1"/>
    <col min="6878" max="6878" width="16.125" style="1" customWidth="1"/>
    <col min="6879" max="7130" width="9" style="1"/>
    <col min="7131" max="7131" width="5.125" style="1" customWidth="1"/>
    <col min="7132" max="7132" width="107.125" style="1" customWidth="1"/>
    <col min="7133" max="7133" width="0" style="1" hidden="1" customWidth="1"/>
    <col min="7134" max="7134" width="16.125" style="1" customWidth="1"/>
    <col min="7135" max="7386" width="9" style="1"/>
    <col min="7387" max="7387" width="5.125" style="1" customWidth="1"/>
    <col min="7388" max="7388" width="107.125" style="1" customWidth="1"/>
    <col min="7389" max="7389" width="0" style="1" hidden="1" customWidth="1"/>
    <col min="7390" max="7390" width="16.125" style="1" customWidth="1"/>
    <col min="7391" max="7642" width="9" style="1"/>
    <col min="7643" max="7643" width="5.125" style="1" customWidth="1"/>
    <col min="7644" max="7644" width="107.125" style="1" customWidth="1"/>
    <col min="7645" max="7645" width="0" style="1" hidden="1" customWidth="1"/>
    <col min="7646" max="7646" width="16.125" style="1" customWidth="1"/>
    <col min="7647" max="7898" width="9" style="1"/>
    <col min="7899" max="7899" width="5.125" style="1" customWidth="1"/>
    <col min="7900" max="7900" width="107.125" style="1" customWidth="1"/>
    <col min="7901" max="7901" width="0" style="1" hidden="1" customWidth="1"/>
    <col min="7902" max="7902" width="16.125" style="1" customWidth="1"/>
    <col min="7903" max="8154" width="9" style="1"/>
    <col min="8155" max="8155" width="5.125" style="1" customWidth="1"/>
    <col min="8156" max="8156" width="107.125" style="1" customWidth="1"/>
    <col min="8157" max="8157" width="0" style="1" hidden="1" customWidth="1"/>
    <col min="8158" max="8158" width="16.125" style="1" customWidth="1"/>
    <col min="8159" max="8410" width="9" style="1"/>
    <col min="8411" max="8411" width="5.125" style="1" customWidth="1"/>
    <col min="8412" max="8412" width="107.125" style="1" customWidth="1"/>
    <col min="8413" max="8413" width="0" style="1" hidden="1" customWidth="1"/>
    <col min="8414" max="8414" width="16.125" style="1" customWidth="1"/>
    <col min="8415" max="8666" width="9" style="1"/>
    <col min="8667" max="8667" width="5.125" style="1" customWidth="1"/>
    <col min="8668" max="8668" width="107.125" style="1" customWidth="1"/>
    <col min="8669" max="8669" width="0" style="1" hidden="1" customWidth="1"/>
    <col min="8670" max="8670" width="16.125" style="1" customWidth="1"/>
    <col min="8671" max="8922" width="9" style="1"/>
    <col min="8923" max="8923" width="5.125" style="1" customWidth="1"/>
    <col min="8924" max="8924" width="107.125" style="1" customWidth="1"/>
    <col min="8925" max="8925" width="0" style="1" hidden="1" customWidth="1"/>
    <col min="8926" max="8926" width="16.125" style="1" customWidth="1"/>
    <col min="8927" max="9178" width="9" style="1"/>
    <col min="9179" max="9179" width="5.125" style="1" customWidth="1"/>
    <col min="9180" max="9180" width="107.125" style="1" customWidth="1"/>
    <col min="9181" max="9181" width="0" style="1" hidden="1" customWidth="1"/>
    <col min="9182" max="9182" width="16.125" style="1" customWidth="1"/>
    <col min="9183" max="9434" width="9" style="1"/>
    <col min="9435" max="9435" width="5.125" style="1" customWidth="1"/>
    <col min="9436" max="9436" width="107.125" style="1" customWidth="1"/>
    <col min="9437" max="9437" width="0" style="1" hidden="1" customWidth="1"/>
    <col min="9438" max="9438" width="16.125" style="1" customWidth="1"/>
    <col min="9439" max="9690" width="9" style="1"/>
    <col min="9691" max="9691" width="5.125" style="1" customWidth="1"/>
    <col min="9692" max="9692" width="107.125" style="1" customWidth="1"/>
    <col min="9693" max="9693" width="0" style="1" hidden="1" customWidth="1"/>
    <col min="9694" max="9694" width="16.125" style="1" customWidth="1"/>
    <col min="9695" max="9946" width="9" style="1"/>
    <col min="9947" max="9947" width="5.125" style="1" customWidth="1"/>
    <col min="9948" max="9948" width="107.125" style="1" customWidth="1"/>
    <col min="9949" max="9949" width="0" style="1" hidden="1" customWidth="1"/>
    <col min="9950" max="9950" width="16.125" style="1" customWidth="1"/>
    <col min="9951" max="10202" width="9" style="1"/>
    <col min="10203" max="10203" width="5.125" style="1" customWidth="1"/>
    <col min="10204" max="10204" width="107.125" style="1" customWidth="1"/>
    <col min="10205" max="10205" width="0" style="1" hidden="1" customWidth="1"/>
    <col min="10206" max="10206" width="16.125" style="1" customWidth="1"/>
    <col min="10207" max="10458" width="9" style="1"/>
    <col min="10459" max="10459" width="5.125" style="1" customWidth="1"/>
    <col min="10460" max="10460" width="107.125" style="1" customWidth="1"/>
    <col min="10461" max="10461" width="0" style="1" hidden="1" customWidth="1"/>
    <col min="10462" max="10462" width="16.125" style="1" customWidth="1"/>
    <col min="10463" max="10714" width="9" style="1"/>
    <col min="10715" max="10715" width="5.125" style="1" customWidth="1"/>
    <col min="10716" max="10716" width="107.125" style="1" customWidth="1"/>
    <col min="10717" max="10717" width="0" style="1" hidden="1" customWidth="1"/>
    <col min="10718" max="10718" width="16.125" style="1" customWidth="1"/>
    <col min="10719" max="10970" width="9" style="1"/>
    <col min="10971" max="10971" width="5.125" style="1" customWidth="1"/>
    <col min="10972" max="10972" width="107.125" style="1" customWidth="1"/>
    <col min="10973" max="10973" width="0" style="1" hidden="1" customWidth="1"/>
    <col min="10974" max="10974" width="16.125" style="1" customWidth="1"/>
    <col min="10975" max="11226" width="9" style="1"/>
    <col min="11227" max="11227" width="5.125" style="1" customWidth="1"/>
    <col min="11228" max="11228" width="107.125" style="1" customWidth="1"/>
    <col min="11229" max="11229" width="0" style="1" hidden="1" customWidth="1"/>
    <col min="11230" max="11230" width="16.125" style="1" customWidth="1"/>
    <col min="11231" max="11482" width="9" style="1"/>
    <col min="11483" max="11483" width="5.125" style="1" customWidth="1"/>
    <col min="11484" max="11484" width="107.125" style="1" customWidth="1"/>
    <col min="11485" max="11485" width="0" style="1" hidden="1" customWidth="1"/>
    <col min="11486" max="11486" width="16.125" style="1" customWidth="1"/>
    <col min="11487" max="11738" width="9" style="1"/>
    <col min="11739" max="11739" width="5.125" style="1" customWidth="1"/>
    <col min="11740" max="11740" width="107.125" style="1" customWidth="1"/>
    <col min="11741" max="11741" width="0" style="1" hidden="1" customWidth="1"/>
    <col min="11742" max="11742" width="16.125" style="1" customWidth="1"/>
    <col min="11743" max="11994" width="9" style="1"/>
    <col min="11995" max="11995" width="5.125" style="1" customWidth="1"/>
    <col min="11996" max="11996" width="107.125" style="1" customWidth="1"/>
    <col min="11997" max="11997" width="0" style="1" hidden="1" customWidth="1"/>
    <col min="11998" max="11998" width="16.125" style="1" customWidth="1"/>
    <col min="11999" max="12250" width="9" style="1"/>
    <col min="12251" max="12251" width="5.125" style="1" customWidth="1"/>
    <col min="12252" max="12252" width="107.125" style="1" customWidth="1"/>
    <col min="12253" max="12253" width="0" style="1" hidden="1" customWidth="1"/>
    <col min="12254" max="12254" width="16.125" style="1" customWidth="1"/>
    <col min="12255" max="12506" width="9" style="1"/>
    <col min="12507" max="12507" width="5.125" style="1" customWidth="1"/>
    <col min="12508" max="12508" width="107.125" style="1" customWidth="1"/>
    <col min="12509" max="12509" width="0" style="1" hidden="1" customWidth="1"/>
    <col min="12510" max="12510" width="16.125" style="1" customWidth="1"/>
    <col min="12511" max="12762" width="9" style="1"/>
    <col min="12763" max="12763" width="5.125" style="1" customWidth="1"/>
    <col min="12764" max="12764" width="107.125" style="1" customWidth="1"/>
    <col min="12765" max="12765" width="0" style="1" hidden="1" customWidth="1"/>
    <col min="12766" max="12766" width="16.125" style="1" customWidth="1"/>
    <col min="12767" max="13018" width="9" style="1"/>
    <col min="13019" max="13019" width="5.125" style="1" customWidth="1"/>
    <col min="13020" max="13020" width="107.125" style="1" customWidth="1"/>
    <col min="13021" max="13021" width="0" style="1" hidden="1" customWidth="1"/>
    <col min="13022" max="13022" width="16.125" style="1" customWidth="1"/>
    <col min="13023" max="13274" width="9" style="1"/>
    <col min="13275" max="13275" width="5.125" style="1" customWidth="1"/>
    <col min="13276" max="13276" width="107.125" style="1" customWidth="1"/>
    <col min="13277" max="13277" width="0" style="1" hidden="1" customWidth="1"/>
    <col min="13278" max="13278" width="16.125" style="1" customWidth="1"/>
    <col min="13279" max="13530" width="9" style="1"/>
    <col min="13531" max="13531" width="5.125" style="1" customWidth="1"/>
    <col min="13532" max="13532" width="107.125" style="1" customWidth="1"/>
    <col min="13533" max="13533" width="0" style="1" hidden="1" customWidth="1"/>
    <col min="13534" max="13534" width="16.125" style="1" customWidth="1"/>
    <col min="13535" max="13786" width="9" style="1"/>
    <col min="13787" max="13787" width="5.125" style="1" customWidth="1"/>
    <col min="13788" max="13788" width="107.125" style="1" customWidth="1"/>
    <col min="13789" max="13789" width="0" style="1" hidden="1" customWidth="1"/>
    <col min="13790" max="13790" width="16.125" style="1" customWidth="1"/>
    <col min="13791" max="14042" width="9" style="1"/>
    <col min="14043" max="14043" width="5.125" style="1" customWidth="1"/>
    <col min="14044" max="14044" width="107.125" style="1" customWidth="1"/>
    <col min="14045" max="14045" width="0" style="1" hidden="1" customWidth="1"/>
    <col min="14046" max="14046" width="16.125" style="1" customWidth="1"/>
    <col min="14047" max="14298" width="9" style="1"/>
    <col min="14299" max="14299" width="5.125" style="1" customWidth="1"/>
    <col min="14300" max="14300" width="107.125" style="1" customWidth="1"/>
    <col min="14301" max="14301" width="0" style="1" hidden="1" customWidth="1"/>
    <col min="14302" max="14302" width="16.125" style="1" customWidth="1"/>
    <col min="14303" max="14554" width="9" style="1"/>
    <col min="14555" max="14555" width="5.125" style="1" customWidth="1"/>
    <col min="14556" max="14556" width="107.125" style="1" customWidth="1"/>
    <col min="14557" max="14557" width="0" style="1" hidden="1" customWidth="1"/>
    <col min="14558" max="14558" width="16.125" style="1" customWidth="1"/>
    <col min="14559" max="14810" width="9" style="1"/>
    <col min="14811" max="14811" width="5.125" style="1" customWidth="1"/>
    <col min="14812" max="14812" width="107.125" style="1" customWidth="1"/>
    <col min="14813" max="14813" width="0" style="1" hidden="1" customWidth="1"/>
    <col min="14814" max="14814" width="16.125" style="1" customWidth="1"/>
    <col min="14815" max="15066" width="9" style="1"/>
    <col min="15067" max="15067" width="5.125" style="1" customWidth="1"/>
    <col min="15068" max="15068" width="107.125" style="1" customWidth="1"/>
    <col min="15069" max="15069" width="0" style="1" hidden="1" customWidth="1"/>
    <col min="15070" max="15070" width="16.125" style="1" customWidth="1"/>
    <col min="15071" max="15322" width="9" style="1"/>
    <col min="15323" max="15323" width="5.125" style="1" customWidth="1"/>
    <col min="15324" max="15324" width="107.125" style="1" customWidth="1"/>
    <col min="15325" max="15325" width="0" style="1" hidden="1" customWidth="1"/>
    <col min="15326" max="15326" width="16.125" style="1" customWidth="1"/>
    <col min="15327" max="15578" width="9" style="1"/>
    <col min="15579" max="15579" width="5.125" style="1" customWidth="1"/>
    <col min="15580" max="15580" width="107.125" style="1" customWidth="1"/>
    <col min="15581" max="15581" width="0" style="1" hidden="1" customWidth="1"/>
    <col min="15582" max="15582" width="16.125" style="1" customWidth="1"/>
    <col min="15583" max="15834" width="9" style="1"/>
    <col min="15835" max="15835" width="5.125" style="1" customWidth="1"/>
    <col min="15836" max="15836" width="107.125" style="1" customWidth="1"/>
    <col min="15837" max="15837" width="0" style="1" hidden="1" customWidth="1"/>
    <col min="15838" max="15838" width="16.125" style="1" customWidth="1"/>
    <col min="15839" max="16090" width="9" style="1"/>
    <col min="16091" max="16091" width="5.125" style="1" customWidth="1"/>
    <col min="16092" max="16092" width="107.125" style="1" customWidth="1"/>
    <col min="16093" max="16093" width="0" style="1" hidden="1" customWidth="1"/>
    <col min="16094" max="16094" width="16.125" style="1" customWidth="1"/>
    <col min="16095" max="16383" width="9" style="1"/>
    <col min="16384" max="16384" width="9" style="1" customWidth="1"/>
  </cols>
  <sheetData>
    <row r="1" spans="1:3">
      <c r="A1" s="124" t="s">
        <v>121</v>
      </c>
      <c r="B1" s="124"/>
      <c r="C1" s="59" t="s">
        <v>118</v>
      </c>
    </row>
    <row r="2" spans="1:3" ht="21" customHeight="1">
      <c r="A2" s="136" t="s">
        <v>117</v>
      </c>
      <c r="B2" s="136"/>
      <c r="C2" s="136"/>
    </row>
    <row r="3" spans="1:3" ht="21" customHeight="1">
      <c r="A3" s="136" t="s">
        <v>112</v>
      </c>
      <c r="B3" s="136"/>
      <c r="C3" s="136"/>
    </row>
    <row r="4" spans="1:3" ht="19.5" customHeight="1">
      <c r="A4" s="28"/>
      <c r="B4" s="56"/>
      <c r="C4" s="24" t="s">
        <v>123</v>
      </c>
    </row>
    <row r="5" spans="1:3" ht="23.25" customHeight="1">
      <c r="A5" s="5" t="s">
        <v>68</v>
      </c>
      <c r="B5" s="58" t="s">
        <v>0</v>
      </c>
      <c r="C5" s="7" t="s">
        <v>45</v>
      </c>
    </row>
    <row r="6" spans="1:3" s="6" customFormat="1">
      <c r="A6" s="5">
        <v>1</v>
      </c>
      <c r="B6" s="58">
        <v>2</v>
      </c>
      <c r="C6" s="29">
        <v>3</v>
      </c>
    </row>
    <row r="7" spans="1:3">
      <c r="A7" s="30"/>
      <c r="B7" s="60" t="s">
        <v>17</v>
      </c>
      <c r="C7" s="31">
        <f>C8+C9+C49</f>
        <v>87755000000</v>
      </c>
    </row>
    <row r="8" spans="1:3">
      <c r="A8" s="30" t="s">
        <v>1</v>
      </c>
      <c r="B8" s="60" t="s">
        <v>46</v>
      </c>
      <c r="C8" s="32"/>
    </row>
    <row r="9" spans="1:3">
      <c r="A9" s="95" t="s">
        <v>2</v>
      </c>
      <c r="B9" s="96" t="s">
        <v>47</v>
      </c>
      <c r="C9" s="97">
        <f>C10+C27+C45+C46</f>
        <v>87755000000</v>
      </c>
    </row>
    <row r="10" spans="1:3">
      <c r="A10" s="30" t="s">
        <v>4</v>
      </c>
      <c r="B10" s="60" t="s">
        <v>48</v>
      </c>
      <c r="C10" s="32"/>
    </row>
    <row r="11" spans="1:3" s="2" customFormat="1">
      <c r="A11" s="33">
        <v>1</v>
      </c>
      <c r="B11" s="61" t="s">
        <v>40</v>
      </c>
      <c r="C11" s="3"/>
    </row>
    <row r="12" spans="1:3" s="37" customFormat="1">
      <c r="A12" s="35" t="s">
        <v>6</v>
      </c>
      <c r="B12" s="62" t="s">
        <v>49</v>
      </c>
      <c r="C12" s="36"/>
    </row>
    <row r="13" spans="1:3" s="2" customFormat="1">
      <c r="A13" s="38" t="s">
        <v>6</v>
      </c>
      <c r="B13" s="61" t="s">
        <v>50</v>
      </c>
      <c r="C13" s="3"/>
    </row>
    <row r="14" spans="1:3" s="2" customFormat="1">
      <c r="A14" s="38" t="s">
        <v>6</v>
      </c>
      <c r="B14" s="39" t="s">
        <v>51</v>
      </c>
      <c r="C14" s="40"/>
    </row>
    <row r="15" spans="1:3" s="2" customFormat="1">
      <c r="A15" s="38" t="s">
        <v>6</v>
      </c>
      <c r="B15" s="39" t="s">
        <v>52</v>
      </c>
      <c r="C15" s="40"/>
    </row>
    <row r="16" spans="1:3" s="2" customFormat="1">
      <c r="A16" s="38" t="s">
        <v>6</v>
      </c>
      <c r="B16" s="39" t="s">
        <v>53</v>
      </c>
      <c r="C16" s="3"/>
    </row>
    <row r="17" spans="1:3" s="2" customFormat="1">
      <c r="A17" s="38" t="s">
        <v>6</v>
      </c>
      <c r="B17" s="39" t="s">
        <v>54</v>
      </c>
      <c r="C17" s="3"/>
    </row>
    <row r="18" spans="1:3" s="2" customFormat="1">
      <c r="A18" s="38" t="s">
        <v>6</v>
      </c>
      <c r="B18" s="39" t="s">
        <v>55</v>
      </c>
      <c r="C18" s="40"/>
    </row>
    <row r="19" spans="1:3" s="2" customFormat="1">
      <c r="A19" s="38" t="s">
        <v>6</v>
      </c>
      <c r="B19" s="39" t="s">
        <v>56</v>
      </c>
      <c r="C19" s="40"/>
    </row>
    <row r="20" spans="1:3" s="2" customFormat="1">
      <c r="A20" s="38" t="s">
        <v>6</v>
      </c>
      <c r="B20" s="39" t="s">
        <v>57</v>
      </c>
      <c r="C20" s="40"/>
    </row>
    <row r="21" spans="1:3">
      <c r="A21" s="38" t="s">
        <v>6</v>
      </c>
      <c r="B21" s="39" t="s">
        <v>58</v>
      </c>
      <c r="C21" s="25"/>
    </row>
    <row r="22" spans="1:3" s="2" customFormat="1">
      <c r="A22" s="38" t="s">
        <v>6</v>
      </c>
      <c r="B22" s="39" t="s">
        <v>59</v>
      </c>
      <c r="C22" s="3"/>
    </row>
    <row r="23" spans="1:3">
      <c r="A23" s="38" t="s">
        <v>6</v>
      </c>
      <c r="B23" s="39" t="s">
        <v>60</v>
      </c>
      <c r="C23" s="25"/>
    </row>
    <row r="24" spans="1:3">
      <c r="A24" s="38" t="s">
        <v>6</v>
      </c>
      <c r="B24" s="39" t="s">
        <v>61</v>
      </c>
    </row>
    <row r="25" spans="1:3" ht="47.25">
      <c r="A25" s="41">
        <v>2</v>
      </c>
      <c r="B25" s="42" t="s">
        <v>41</v>
      </c>
    </row>
    <row r="26" spans="1:3">
      <c r="A26" s="38">
        <v>3</v>
      </c>
      <c r="B26" s="39" t="s">
        <v>42</v>
      </c>
    </row>
    <row r="27" spans="1:3">
      <c r="A27" s="30" t="s">
        <v>8</v>
      </c>
      <c r="B27" s="60" t="s">
        <v>19</v>
      </c>
      <c r="C27" s="31">
        <f>SUM(C28:C40)</f>
        <v>86228722000</v>
      </c>
    </row>
    <row r="28" spans="1:3" s="37" customFormat="1">
      <c r="A28" s="35" t="s">
        <v>6</v>
      </c>
      <c r="B28" s="62" t="s">
        <v>49</v>
      </c>
      <c r="C28" s="36">
        <v>61773285351</v>
      </c>
    </row>
    <row r="29" spans="1:3" s="2" customFormat="1">
      <c r="A29" s="38" t="s">
        <v>6</v>
      </c>
      <c r="B29" s="61" t="s">
        <v>62</v>
      </c>
      <c r="C29" s="43"/>
    </row>
    <row r="30" spans="1:3" s="2" customFormat="1">
      <c r="A30" s="38" t="s">
        <v>6</v>
      </c>
      <c r="B30" s="39" t="s">
        <v>51</v>
      </c>
      <c r="C30" s="3">
        <v>1205365910</v>
      </c>
    </row>
    <row r="31" spans="1:3" s="2" customFormat="1">
      <c r="A31" s="38" t="s">
        <v>6</v>
      </c>
      <c r="B31" s="39" t="s">
        <v>52</v>
      </c>
      <c r="C31" s="3">
        <v>1814402000</v>
      </c>
    </row>
    <row r="32" spans="1:3" s="2" customFormat="1">
      <c r="A32" s="38" t="s">
        <v>6</v>
      </c>
      <c r="B32" s="39" t="s">
        <v>53</v>
      </c>
      <c r="C32" s="3"/>
    </row>
    <row r="33" spans="1:5" s="2" customFormat="1">
      <c r="A33" s="38" t="s">
        <v>6</v>
      </c>
      <c r="B33" s="39" t="s">
        <v>54</v>
      </c>
      <c r="C33" s="3">
        <v>420143000</v>
      </c>
    </row>
    <row r="34" spans="1:5" s="2" customFormat="1">
      <c r="A34" s="38" t="s">
        <v>6</v>
      </c>
      <c r="B34" s="39" t="s">
        <v>55</v>
      </c>
      <c r="C34" s="3">
        <v>25335000</v>
      </c>
    </row>
    <row r="35" spans="1:5" s="2" customFormat="1">
      <c r="A35" s="38" t="s">
        <v>6</v>
      </c>
      <c r="B35" s="39" t="s">
        <v>56</v>
      </c>
      <c r="C35" s="3">
        <v>25335000</v>
      </c>
    </row>
    <row r="36" spans="1:5" s="37" customFormat="1">
      <c r="A36" s="35" t="s">
        <v>6</v>
      </c>
      <c r="B36" s="44" t="s">
        <v>57</v>
      </c>
      <c r="C36" s="3">
        <v>164957785</v>
      </c>
    </row>
    <row r="37" spans="1:5">
      <c r="A37" s="38" t="s">
        <v>6</v>
      </c>
      <c r="B37" s="39" t="s">
        <v>58</v>
      </c>
      <c r="C37" s="36">
        <v>266295295</v>
      </c>
    </row>
    <row r="38" spans="1:5" s="2" customFormat="1">
      <c r="A38" s="38" t="s">
        <v>6</v>
      </c>
      <c r="B38" s="39" t="s">
        <v>59</v>
      </c>
      <c r="C38" s="123">
        <v>18737619659</v>
      </c>
    </row>
    <row r="39" spans="1:5">
      <c r="A39" s="38" t="s">
        <v>6</v>
      </c>
      <c r="B39" s="39" t="s">
        <v>60</v>
      </c>
      <c r="C39" s="3">
        <v>293685000</v>
      </c>
    </row>
    <row r="40" spans="1:5" s="45" customFormat="1">
      <c r="A40" s="35" t="s">
        <v>6</v>
      </c>
      <c r="B40" s="44" t="s">
        <v>63</v>
      </c>
      <c r="C40" s="36">
        <v>1502298000</v>
      </c>
    </row>
    <row r="41" spans="1:5" s="45" customFormat="1">
      <c r="A41" s="35"/>
      <c r="B41" s="65" t="s">
        <v>119</v>
      </c>
      <c r="C41" s="40">
        <v>1000000000</v>
      </c>
    </row>
    <row r="42" spans="1:5" s="45" customFormat="1">
      <c r="A42" s="35"/>
      <c r="B42" s="65" t="s">
        <v>122</v>
      </c>
      <c r="C42" s="40">
        <v>300000000</v>
      </c>
    </row>
    <row r="43" spans="1:5">
      <c r="A43" s="30" t="s">
        <v>11</v>
      </c>
      <c r="B43" s="60" t="s">
        <v>64</v>
      </c>
    </row>
    <row r="44" spans="1:5">
      <c r="A44" s="30" t="s">
        <v>13</v>
      </c>
      <c r="B44" s="60" t="s">
        <v>65</v>
      </c>
    </row>
    <row r="45" spans="1:5" s="45" customFormat="1">
      <c r="A45" s="46" t="s">
        <v>15</v>
      </c>
      <c r="B45" s="63" t="s">
        <v>20</v>
      </c>
      <c r="C45" s="47">
        <v>471278000</v>
      </c>
    </row>
    <row r="46" spans="1:5" s="14" customFormat="1">
      <c r="A46" s="92" t="s">
        <v>43</v>
      </c>
      <c r="B46" s="93" t="s">
        <v>22</v>
      </c>
      <c r="C46" s="94">
        <f>C47</f>
        <v>1055000000</v>
      </c>
    </row>
    <row r="47" spans="1:5" s="9" customFormat="1">
      <c r="A47" s="92">
        <v>1</v>
      </c>
      <c r="B47" s="93" t="s">
        <v>23</v>
      </c>
      <c r="C47" s="94">
        <v>1055000000</v>
      </c>
    </row>
    <row r="48" spans="1:5">
      <c r="A48" s="30" t="s">
        <v>67</v>
      </c>
      <c r="B48" s="60" t="s">
        <v>21</v>
      </c>
      <c r="D48"/>
      <c r="E48"/>
    </row>
    <row r="49" spans="1:5">
      <c r="A49" s="30" t="s">
        <v>26</v>
      </c>
      <c r="B49" s="60" t="s">
        <v>44</v>
      </c>
      <c r="D49"/>
      <c r="E49"/>
    </row>
    <row r="50" spans="1:5">
      <c r="A50" s="34"/>
      <c r="B50" s="61"/>
      <c r="D50"/>
      <c r="E50"/>
    </row>
    <row r="51" spans="1:5">
      <c r="C51" s="4"/>
      <c r="D51"/>
      <c r="E51"/>
    </row>
    <row r="52" spans="1:5">
      <c r="C52" s="4"/>
      <c r="D52"/>
      <c r="E52"/>
    </row>
    <row r="53" spans="1:5">
      <c r="C53" s="4"/>
      <c r="D53"/>
      <c r="E53"/>
    </row>
    <row r="54" spans="1:5">
      <c r="C54" s="4"/>
      <c r="D54"/>
      <c r="E54"/>
    </row>
    <row r="55" spans="1:5">
      <c r="C55" s="4"/>
      <c r="D55"/>
      <c r="E55"/>
    </row>
    <row r="56" spans="1:5">
      <c r="C56" s="4"/>
      <c r="D56"/>
      <c r="E56"/>
    </row>
    <row r="57" spans="1:5">
      <c r="C57" s="4"/>
    </row>
    <row r="58" spans="1:5">
      <c r="C58" s="4"/>
    </row>
    <row r="59" spans="1:5">
      <c r="C59" s="4"/>
    </row>
    <row r="60" spans="1:5">
      <c r="C60" s="4"/>
    </row>
    <row r="61" spans="1:5">
      <c r="C61" s="4"/>
    </row>
    <row r="62" spans="1:5">
      <c r="C62" s="4"/>
    </row>
    <row r="63" spans="1:5">
      <c r="C63" s="4"/>
    </row>
    <row r="64" spans="1:5">
      <c r="C64" s="4"/>
    </row>
    <row r="65" spans="3:3">
      <c r="C65" s="4"/>
    </row>
    <row r="66" spans="3:3">
      <c r="C66" s="4"/>
    </row>
    <row r="67" spans="3:3">
      <c r="C67" s="4"/>
    </row>
    <row r="68" spans="3:3">
      <c r="C68" s="4"/>
    </row>
    <row r="69" spans="3:3">
      <c r="C69" s="4"/>
    </row>
    <row r="70" spans="3:3">
      <c r="C70" s="4"/>
    </row>
    <row r="71" spans="3:3">
      <c r="C71" s="4"/>
    </row>
    <row r="72" spans="3:3">
      <c r="C72" s="4"/>
    </row>
    <row r="73" spans="3:3">
      <c r="C73" s="4"/>
    </row>
    <row r="74" spans="3:3">
      <c r="C74" s="4"/>
    </row>
    <row r="75" spans="3:3">
      <c r="C75" s="4"/>
    </row>
    <row r="76" spans="3:3">
      <c r="C76" s="4"/>
    </row>
    <row r="77" spans="3:3">
      <c r="C77" s="4"/>
    </row>
    <row r="78" spans="3:3">
      <c r="C78" s="4"/>
    </row>
    <row r="79" spans="3:3">
      <c r="C79" s="4"/>
    </row>
    <row r="80" spans="3:3">
      <c r="C80" s="4"/>
    </row>
    <row r="81" spans="3:3">
      <c r="C81" s="4"/>
    </row>
    <row r="82" spans="3:3">
      <c r="C82" s="4"/>
    </row>
    <row r="83" spans="3:3">
      <c r="C83" s="4"/>
    </row>
    <row r="84" spans="3:3">
      <c r="C84" s="4"/>
    </row>
    <row r="85" spans="3:3">
      <c r="C85" s="4"/>
    </row>
    <row r="86" spans="3:3">
      <c r="C86" s="4"/>
    </row>
    <row r="87" spans="3:3">
      <c r="C87" s="4"/>
    </row>
    <row r="88" spans="3:3">
      <c r="C88" s="4"/>
    </row>
    <row r="89" spans="3:3">
      <c r="C89" s="4"/>
    </row>
    <row r="90" spans="3:3">
      <c r="C90" s="4"/>
    </row>
    <row r="91" spans="3:3">
      <c r="C91" s="4"/>
    </row>
    <row r="92" spans="3:3">
      <c r="C92" s="4"/>
    </row>
    <row r="93" spans="3:3">
      <c r="C93" s="4"/>
    </row>
    <row r="94" spans="3:3">
      <c r="C94" s="4"/>
    </row>
    <row r="95" spans="3:3">
      <c r="C95" s="4"/>
    </row>
    <row r="96" spans="3:3">
      <c r="C96" s="4"/>
    </row>
    <row r="97" spans="3:3">
      <c r="C97" s="4"/>
    </row>
    <row r="98" spans="3:3">
      <c r="C98" s="4"/>
    </row>
    <row r="99" spans="3:3">
      <c r="C99" s="4"/>
    </row>
    <row r="100" spans="3:3">
      <c r="C100" s="4"/>
    </row>
    <row r="101" spans="3:3">
      <c r="C101" s="4"/>
    </row>
    <row r="102" spans="3:3">
      <c r="C102" s="4"/>
    </row>
    <row r="103" spans="3:3">
      <c r="C103" s="4"/>
    </row>
    <row r="104" spans="3:3">
      <c r="C104" s="4"/>
    </row>
    <row r="105" spans="3:3">
      <c r="C105" s="4"/>
    </row>
    <row r="106" spans="3:3">
      <c r="C106" s="4"/>
    </row>
    <row r="107" spans="3:3">
      <c r="C107" s="4"/>
    </row>
  </sheetData>
  <mergeCells count="3">
    <mergeCell ref="A1:B1"/>
    <mergeCell ref="A2:C2"/>
    <mergeCell ref="A3:C3"/>
  </mergeCells>
  <pageMargins left="0.43307086614173229" right="0.2" top="0.28000000000000003" bottom="0.31" header="0.2" footer="0.2"/>
  <pageSetup paperSize="9" scale="95" orientation="portrait" r:id="rId1"/>
  <headerFooter differentFirst="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7"/>
  <sheetViews>
    <sheetView workbookViewId="0">
      <selection activeCell="H2" sqref="H2"/>
    </sheetView>
  </sheetViews>
  <sheetFormatPr defaultRowHeight="15"/>
  <cols>
    <col min="1" max="1" width="33.75" style="99" customWidth="1"/>
    <col min="2" max="2" width="10.375" style="99" customWidth="1"/>
    <col min="3" max="3" width="5.5" style="99" customWidth="1"/>
    <col min="4" max="4" width="12.625" style="99" customWidth="1"/>
    <col min="5" max="5" width="9.25" style="99" customWidth="1"/>
    <col min="6" max="6" width="9.625" style="99" customWidth="1"/>
    <col min="7" max="7" width="5.5" style="99" customWidth="1"/>
    <col min="8" max="8" width="13.75" style="99" customWidth="1"/>
    <col min="9" max="9" width="11.5" style="99" customWidth="1"/>
    <col min="10" max="10" width="11.125" style="99" customWidth="1"/>
    <col min="11" max="256" width="9" style="99"/>
    <col min="257" max="257" width="26" style="99" customWidth="1"/>
    <col min="258" max="258" width="10.375" style="99" customWidth="1"/>
    <col min="259" max="259" width="5.5" style="99" customWidth="1"/>
    <col min="260" max="260" width="12.625" style="99" customWidth="1"/>
    <col min="261" max="261" width="9.25" style="99" customWidth="1"/>
    <col min="262" max="262" width="9.625" style="99" customWidth="1"/>
    <col min="263" max="263" width="5.5" style="99" customWidth="1"/>
    <col min="264" max="264" width="13.75" style="99" customWidth="1"/>
    <col min="265" max="265" width="11.5" style="99" customWidth="1"/>
    <col min="266" max="266" width="11.125" style="99" customWidth="1"/>
    <col min="267" max="512" width="9" style="99"/>
    <col min="513" max="513" width="26" style="99" customWidth="1"/>
    <col min="514" max="514" width="10.375" style="99" customWidth="1"/>
    <col min="515" max="515" width="5.5" style="99" customWidth="1"/>
    <col min="516" max="516" width="12.625" style="99" customWidth="1"/>
    <col min="517" max="517" width="9.25" style="99" customWidth="1"/>
    <col min="518" max="518" width="9.625" style="99" customWidth="1"/>
    <col min="519" max="519" width="5.5" style="99" customWidth="1"/>
    <col min="520" max="520" width="13.75" style="99" customWidth="1"/>
    <col min="521" max="521" width="11.5" style="99" customWidth="1"/>
    <col min="522" max="522" width="11.125" style="99" customWidth="1"/>
    <col min="523" max="768" width="9" style="99"/>
    <col min="769" max="769" width="26" style="99" customWidth="1"/>
    <col min="770" max="770" width="10.375" style="99" customWidth="1"/>
    <col min="771" max="771" width="5.5" style="99" customWidth="1"/>
    <col min="772" max="772" width="12.625" style="99" customWidth="1"/>
    <col min="773" max="773" width="9.25" style="99" customWidth="1"/>
    <col min="774" max="774" width="9.625" style="99" customWidth="1"/>
    <col min="775" max="775" width="5.5" style="99" customWidth="1"/>
    <col min="776" max="776" width="13.75" style="99" customWidth="1"/>
    <col min="777" max="777" width="11.5" style="99" customWidth="1"/>
    <col min="778" max="778" width="11.125" style="99" customWidth="1"/>
    <col min="779" max="1024" width="9" style="99"/>
    <col min="1025" max="1025" width="26" style="99" customWidth="1"/>
    <col min="1026" max="1026" width="10.375" style="99" customWidth="1"/>
    <col min="1027" max="1027" width="5.5" style="99" customWidth="1"/>
    <col min="1028" max="1028" width="12.625" style="99" customWidth="1"/>
    <col min="1029" max="1029" width="9.25" style="99" customWidth="1"/>
    <col min="1030" max="1030" width="9.625" style="99" customWidth="1"/>
    <col min="1031" max="1031" width="5.5" style="99" customWidth="1"/>
    <col min="1032" max="1032" width="13.75" style="99" customWidth="1"/>
    <col min="1033" max="1033" width="11.5" style="99" customWidth="1"/>
    <col min="1034" max="1034" width="11.125" style="99" customWidth="1"/>
    <col min="1035" max="1280" width="9" style="99"/>
    <col min="1281" max="1281" width="26" style="99" customWidth="1"/>
    <col min="1282" max="1282" width="10.375" style="99" customWidth="1"/>
    <col min="1283" max="1283" width="5.5" style="99" customWidth="1"/>
    <col min="1284" max="1284" width="12.625" style="99" customWidth="1"/>
    <col min="1285" max="1285" width="9.25" style="99" customWidth="1"/>
    <col min="1286" max="1286" width="9.625" style="99" customWidth="1"/>
    <col min="1287" max="1287" width="5.5" style="99" customWidth="1"/>
    <col min="1288" max="1288" width="13.75" style="99" customWidth="1"/>
    <col min="1289" max="1289" width="11.5" style="99" customWidth="1"/>
    <col min="1290" max="1290" width="11.125" style="99" customWidth="1"/>
    <col min="1291" max="1536" width="9" style="99"/>
    <col min="1537" max="1537" width="26" style="99" customWidth="1"/>
    <col min="1538" max="1538" width="10.375" style="99" customWidth="1"/>
    <col min="1539" max="1539" width="5.5" style="99" customWidth="1"/>
    <col min="1540" max="1540" width="12.625" style="99" customWidth="1"/>
    <col min="1541" max="1541" width="9.25" style="99" customWidth="1"/>
    <col min="1542" max="1542" width="9.625" style="99" customWidth="1"/>
    <col min="1543" max="1543" width="5.5" style="99" customWidth="1"/>
    <col min="1544" max="1544" width="13.75" style="99" customWidth="1"/>
    <col min="1545" max="1545" width="11.5" style="99" customWidth="1"/>
    <col min="1546" max="1546" width="11.125" style="99" customWidth="1"/>
    <col min="1547" max="1792" width="9" style="99"/>
    <col min="1793" max="1793" width="26" style="99" customWidth="1"/>
    <col min="1794" max="1794" width="10.375" style="99" customWidth="1"/>
    <col min="1795" max="1795" width="5.5" style="99" customWidth="1"/>
    <col min="1796" max="1796" width="12.625" style="99" customWidth="1"/>
    <col min="1797" max="1797" width="9.25" style="99" customWidth="1"/>
    <col min="1798" max="1798" width="9.625" style="99" customWidth="1"/>
    <col min="1799" max="1799" width="5.5" style="99" customWidth="1"/>
    <col min="1800" max="1800" width="13.75" style="99" customWidth="1"/>
    <col min="1801" max="1801" width="11.5" style="99" customWidth="1"/>
    <col min="1802" max="1802" width="11.125" style="99" customWidth="1"/>
    <col min="1803" max="2048" width="9" style="99"/>
    <col min="2049" max="2049" width="26" style="99" customWidth="1"/>
    <col min="2050" max="2050" width="10.375" style="99" customWidth="1"/>
    <col min="2051" max="2051" width="5.5" style="99" customWidth="1"/>
    <col min="2052" max="2052" width="12.625" style="99" customWidth="1"/>
    <col min="2053" max="2053" width="9.25" style="99" customWidth="1"/>
    <col min="2054" max="2054" width="9.625" style="99" customWidth="1"/>
    <col min="2055" max="2055" width="5.5" style="99" customWidth="1"/>
    <col min="2056" max="2056" width="13.75" style="99" customWidth="1"/>
    <col min="2057" max="2057" width="11.5" style="99" customWidth="1"/>
    <col min="2058" max="2058" width="11.125" style="99" customWidth="1"/>
    <col min="2059" max="2304" width="9" style="99"/>
    <col min="2305" max="2305" width="26" style="99" customWidth="1"/>
    <col min="2306" max="2306" width="10.375" style="99" customWidth="1"/>
    <col min="2307" max="2307" width="5.5" style="99" customWidth="1"/>
    <col min="2308" max="2308" width="12.625" style="99" customWidth="1"/>
    <col min="2309" max="2309" width="9.25" style="99" customWidth="1"/>
    <col min="2310" max="2310" width="9.625" style="99" customWidth="1"/>
    <col min="2311" max="2311" width="5.5" style="99" customWidth="1"/>
    <col min="2312" max="2312" width="13.75" style="99" customWidth="1"/>
    <col min="2313" max="2313" width="11.5" style="99" customWidth="1"/>
    <col min="2314" max="2314" width="11.125" style="99" customWidth="1"/>
    <col min="2315" max="2560" width="9" style="99"/>
    <col min="2561" max="2561" width="26" style="99" customWidth="1"/>
    <col min="2562" max="2562" width="10.375" style="99" customWidth="1"/>
    <col min="2563" max="2563" width="5.5" style="99" customWidth="1"/>
    <col min="2564" max="2564" width="12.625" style="99" customWidth="1"/>
    <col min="2565" max="2565" width="9.25" style="99" customWidth="1"/>
    <col min="2566" max="2566" width="9.625" style="99" customWidth="1"/>
    <col min="2567" max="2567" width="5.5" style="99" customWidth="1"/>
    <col min="2568" max="2568" width="13.75" style="99" customWidth="1"/>
    <col min="2569" max="2569" width="11.5" style="99" customWidth="1"/>
    <col min="2570" max="2570" width="11.125" style="99" customWidth="1"/>
    <col min="2571" max="2816" width="9" style="99"/>
    <col min="2817" max="2817" width="26" style="99" customWidth="1"/>
    <col min="2818" max="2818" width="10.375" style="99" customWidth="1"/>
    <col min="2819" max="2819" width="5.5" style="99" customWidth="1"/>
    <col min="2820" max="2820" width="12.625" style="99" customWidth="1"/>
    <col min="2821" max="2821" width="9.25" style="99" customWidth="1"/>
    <col min="2822" max="2822" width="9.625" style="99" customWidth="1"/>
    <col min="2823" max="2823" width="5.5" style="99" customWidth="1"/>
    <col min="2824" max="2824" width="13.75" style="99" customWidth="1"/>
    <col min="2825" max="2825" width="11.5" style="99" customWidth="1"/>
    <col min="2826" max="2826" width="11.125" style="99" customWidth="1"/>
    <col min="2827" max="3072" width="9" style="99"/>
    <col min="3073" max="3073" width="26" style="99" customWidth="1"/>
    <col min="3074" max="3074" width="10.375" style="99" customWidth="1"/>
    <col min="3075" max="3075" width="5.5" style="99" customWidth="1"/>
    <col min="3076" max="3076" width="12.625" style="99" customWidth="1"/>
    <col min="3077" max="3077" width="9.25" style="99" customWidth="1"/>
    <col min="3078" max="3078" width="9.625" style="99" customWidth="1"/>
    <col min="3079" max="3079" width="5.5" style="99" customWidth="1"/>
    <col min="3080" max="3080" width="13.75" style="99" customWidth="1"/>
    <col min="3081" max="3081" width="11.5" style="99" customWidth="1"/>
    <col min="3082" max="3082" width="11.125" style="99" customWidth="1"/>
    <col min="3083" max="3328" width="9" style="99"/>
    <col min="3329" max="3329" width="26" style="99" customWidth="1"/>
    <col min="3330" max="3330" width="10.375" style="99" customWidth="1"/>
    <col min="3331" max="3331" width="5.5" style="99" customWidth="1"/>
    <col min="3332" max="3332" width="12.625" style="99" customWidth="1"/>
    <col min="3333" max="3333" width="9.25" style="99" customWidth="1"/>
    <col min="3334" max="3334" width="9.625" style="99" customWidth="1"/>
    <col min="3335" max="3335" width="5.5" style="99" customWidth="1"/>
    <col min="3336" max="3336" width="13.75" style="99" customWidth="1"/>
    <col min="3337" max="3337" width="11.5" style="99" customWidth="1"/>
    <col min="3338" max="3338" width="11.125" style="99" customWidth="1"/>
    <col min="3339" max="3584" width="9" style="99"/>
    <col min="3585" max="3585" width="26" style="99" customWidth="1"/>
    <col min="3586" max="3586" width="10.375" style="99" customWidth="1"/>
    <col min="3587" max="3587" width="5.5" style="99" customWidth="1"/>
    <col min="3588" max="3588" width="12.625" style="99" customWidth="1"/>
    <col min="3589" max="3589" width="9.25" style="99" customWidth="1"/>
    <col min="3590" max="3590" width="9.625" style="99" customWidth="1"/>
    <col min="3591" max="3591" width="5.5" style="99" customWidth="1"/>
    <col min="3592" max="3592" width="13.75" style="99" customWidth="1"/>
    <col min="3593" max="3593" width="11.5" style="99" customWidth="1"/>
    <col min="3594" max="3594" width="11.125" style="99" customWidth="1"/>
    <col min="3595" max="3840" width="9" style="99"/>
    <col min="3841" max="3841" width="26" style="99" customWidth="1"/>
    <col min="3842" max="3842" width="10.375" style="99" customWidth="1"/>
    <col min="3843" max="3843" width="5.5" style="99" customWidth="1"/>
    <col min="3844" max="3844" width="12.625" style="99" customWidth="1"/>
    <col min="3845" max="3845" width="9.25" style="99" customWidth="1"/>
    <col min="3846" max="3846" width="9.625" style="99" customWidth="1"/>
    <col min="3847" max="3847" width="5.5" style="99" customWidth="1"/>
    <col min="3848" max="3848" width="13.75" style="99" customWidth="1"/>
    <col min="3849" max="3849" width="11.5" style="99" customWidth="1"/>
    <col min="3850" max="3850" width="11.125" style="99" customWidth="1"/>
    <col min="3851" max="4096" width="9" style="99"/>
    <col min="4097" max="4097" width="26" style="99" customWidth="1"/>
    <col min="4098" max="4098" width="10.375" style="99" customWidth="1"/>
    <col min="4099" max="4099" width="5.5" style="99" customWidth="1"/>
    <col min="4100" max="4100" width="12.625" style="99" customWidth="1"/>
    <col min="4101" max="4101" width="9.25" style="99" customWidth="1"/>
    <col min="4102" max="4102" width="9.625" style="99" customWidth="1"/>
    <col min="4103" max="4103" width="5.5" style="99" customWidth="1"/>
    <col min="4104" max="4104" width="13.75" style="99" customWidth="1"/>
    <col min="4105" max="4105" width="11.5" style="99" customWidth="1"/>
    <col min="4106" max="4106" width="11.125" style="99" customWidth="1"/>
    <col min="4107" max="4352" width="9" style="99"/>
    <col min="4353" max="4353" width="26" style="99" customWidth="1"/>
    <col min="4354" max="4354" width="10.375" style="99" customWidth="1"/>
    <col min="4355" max="4355" width="5.5" style="99" customWidth="1"/>
    <col min="4356" max="4356" width="12.625" style="99" customWidth="1"/>
    <col min="4357" max="4357" width="9.25" style="99" customWidth="1"/>
    <col min="4358" max="4358" width="9.625" style="99" customWidth="1"/>
    <col min="4359" max="4359" width="5.5" style="99" customWidth="1"/>
    <col min="4360" max="4360" width="13.75" style="99" customWidth="1"/>
    <col min="4361" max="4361" width="11.5" style="99" customWidth="1"/>
    <col min="4362" max="4362" width="11.125" style="99" customWidth="1"/>
    <col min="4363" max="4608" width="9" style="99"/>
    <col min="4609" max="4609" width="26" style="99" customWidth="1"/>
    <col min="4610" max="4610" width="10.375" style="99" customWidth="1"/>
    <col min="4611" max="4611" width="5.5" style="99" customWidth="1"/>
    <col min="4612" max="4612" width="12.625" style="99" customWidth="1"/>
    <col min="4613" max="4613" width="9.25" style="99" customWidth="1"/>
    <col min="4614" max="4614" width="9.625" style="99" customWidth="1"/>
    <col min="4615" max="4615" width="5.5" style="99" customWidth="1"/>
    <col min="4616" max="4616" width="13.75" style="99" customWidth="1"/>
    <col min="4617" max="4617" width="11.5" style="99" customWidth="1"/>
    <col min="4618" max="4618" width="11.125" style="99" customWidth="1"/>
    <col min="4619" max="4864" width="9" style="99"/>
    <col min="4865" max="4865" width="26" style="99" customWidth="1"/>
    <col min="4866" max="4866" width="10.375" style="99" customWidth="1"/>
    <col min="4867" max="4867" width="5.5" style="99" customWidth="1"/>
    <col min="4868" max="4868" width="12.625" style="99" customWidth="1"/>
    <col min="4869" max="4869" width="9.25" style="99" customWidth="1"/>
    <col min="4870" max="4870" width="9.625" style="99" customWidth="1"/>
    <col min="4871" max="4871" width="5.5" style="99" customWidth="1"/>
    <col min="4872" max="4872" width="13.75" style="99" customWidth="1"/>
    <col min="4873" max="4873" width="11.5" style="99" customWidth="1"/>
    <col min="4874" max="4874" width="11.125" style="99" customWidth="1"/>
    <col min="4875" max="5120" width="9" style="99"/>
    <col min="5121" max="5121" width="26" style="99" customWidth="1"/>
    <col min="5122" max="5122" width="10.375" style="99" customWidth="1"/>
    <col min="5123" max="5123" width="5.5" style="99" customWidth="1"/>
    <col min="5124" max="5124" width="12.625" style="99" customWidth="1"/>
    <col min="5125" max="5125" width="9.25" style="99" customWidth="1"/>
    <col min="5126" max="5126" width="9.625" style="99" customWidth="1"/>
    <col min="5127" max="5127" width="5.5" style="99" customWidth="1"/>
    <col min="5128" max="5128" width="13.75" style="99" customWidth="1"/>
    <col min="5129" max="5129" width="11.5" style="99" customWidth="1"/>
    <col min="5130" max="5130" width="11.125" style="99" customWidth="1"/>
    <col min="5131" max="5376" width="9" style="99"/>
    <col min="5377" max="5377" width="26" style="99" customWidth="1"/>
    <col min="5378" max="5378" width="10.375" style="99" customWidth="1"/>
    <col min="5379" max="5379" width="5.5" style="99" customWidth="1"/>
    <col min="5380" max="5380" width="12.625" style="99" customWidth="1"/>
    <col min="5381" max="5381" width="9.25" style="99" customWidth="1"/>
    <col min="5382" max="5382" width="9.625" style="99" customWidth="1"/>
    <col min="5383" max="5383" width="5.5" style="99" customWidth="1"/>
    <col min="5384" max="5384" width="13.75" style="99" customWidth="1"/>
    <col min="5385" max="5385" width="11.5" style="99" customWidth="1"/>
    <col min="5386" max="5386" width="11.125" style="99" customWidth="1"/>
    <col min="5387" max="5632" width="9" style="99"/>
    <col min="5633" max="5633" width="26" style="99" customWidth="1"/>
    <col min="5634" max="5634" width="10.375" style="99" customWidth="1"/>
    <col min="5635" max="5635" width="5.5" style="99" customWidth="1"/>
    <col min="5636" max="5636" width="12.625" style="99" customWidth="1"/>
    <col min="5637" max="5637" width="9.25" style="99" customWidth="1"/>
    <col min="5638" max="5638" width="9.625" style="99" customWidth="1"/>
    <col min="5639" max="5639" width="5.5" style="99" customWidth="1"/>
    <col min="5640" max="5640" width="13.75" style="99" customWidth="1"/>
    <col min="5641" max="5641" width="11.5" style="99" customWidth="1"/>
    <col min="5642" max="5642" width="11.125" style="99" customWidth="1"/>
    <col min="5643" max="5888" width="9" style="99"/>
    <col min="5889" max="5889" width="26" style="99" customWidth="1"/>
    <col min="5890" max="5890" width="10.375" style="99" customWidth="1"/>
    <col min="5891" max="5891" width="5.5" style="99" customWidth="1"/>
    <col min="5892" max="5892" width="12.625" style="99" customWidth="1"/>
    <col min="5893" max="5893" width="9.25" style="99" customWidth="1"/>
    <col min="5894" max="5894" width="9.625" style="99" customWidth="1"/>
    <col min="5895" max="5895" width="5.5" style="99" customWidth="1"/>
    <col min="5896" max="5896" width="13.75" style="99" customWidth="1"/>
    <col min="5897" max="5897" width="11.5" style="99" customWidth="1"/>
    <col min="5898" max="5898" width="11.125" style="99" customWidth="1"/>
    <col min="5899" max="6144" width="9" style="99"/>
    <col min="6145" max="6145" width="26" style="99" customWidth="1"/>
    <col min="6146" max="6146" width="10.375" style="99" customWidth="1"/>
    <col min="6147" max="6147" width="5.5" style="99" customWidth="1"/>
    <col min="6148" max="6148" width="12.625" style="99" customWidth="1"/>
    <col min="6149" max="6149" width="9.25" style="99" customWidth="1"/>
    <col min="6150" max="6150" width="9.625" style="99" customWidth="1"/>
    <col min="6151" max="6151" width="5.5" style="99" customWidth="1"/>
    <col min="6152" max="6152" width="13.75" style="99" customWidth="1"/>
    <col min="6153" max="6153" width="11.5" style="99" customWidth="1"/>
    <col min="6154" max="6154" width="11.125" style="99" customWidth="1"/>
    <col min="6155" max="6400" width="9" style="99"/>
    <col min="6401" max="6401" width="26" style="99" customWidth="1"/>
    <col min="6402" max="6402" width="10.375" style="99" customWidth="1"/>
    <col min="6403" max="6403" width="5.5" style="99" customWidth="1"/>
    <col min="6404" max="6404" width="12.625" style="99" customWidth="1"/>
    <col min="6405" max="6405" width="9.25" style="99" customWidth="1"/>
    <col min="6406" max="6406" width="9.625" style="99" customWidth="1"/>
    <col min="6407" max="6407" width="5.5" style="99" customWidth="1"/>
    <col min="6408" max="6408" width="13.75" style="99" customWidth="1"/>
    <col min="6409" max="6409" width="11.5" style="99" customWidth="1"/>
    <col min="6410" max="6410" width="11.125" style="99" customWidth="1"/>
    <col min="6411" max="6656" width="9" style="99"/>
    <col min="6657" max="6657" width="26" style="99" customWidth="1"/>
    <col min="6658" max="6658" width="10.375" style="99" customWidth="1"/>
    <col min="6659" max="6659" width="5.5" style="99" customWidth="1"/>
    <col min="6660" max="6660" width="12.625" style="99" customWidth="1"/>
    <col min="6661" max="6661" width="9.25" style="99" customWidth="1"/>
    <col min="6662" max="6662" width="9.625" style="99" customWidth="1"/>
    <col min="6663" max="6663" width="5.5" style="99" customWidth="1"/>
    <col min="6664" max="6664" width="13.75" style="99" customWidth="1"/>
    <col min="6665" max="6665" width="11.5" style="99" customWidth="1"/>
    <col min="6666" max="6666" width="11.125" style="99" customWidth="1"/>
    <col min="6667" max="6912" width="9" style="99"/>
    <col min="6913" max="6913" width="26" style="99" customWidth="1"/>
    <col min="6914" max="6914" width="10.375" style="99" customWidth="1"/>
    <col min="6915" max="6915" width="5.5" style="99" customWidth="1"/>
    <col min="6916" max="6916" width="12.625" style="99" customWidth="1"/>
    <col min="6917" max="6917" width="9.25" style="99" customWidth="1"/>
    <col min="6918" max="6918" width="9.625" style="99" customWidth="1"/>
    <col min="6919" max="6919" width="5.5" style="99" customWidth="1"/>
    <col min="6920" max="6920" width="13.75" style="99" customWidth="1"/>
    <col min="6921" max="6921" width="11.5" style="99" customWidth="1"/>
    <col min="6922" max="6922" width="11.125" style="99" customWidth="1"/>
    <col min="6923" max="7168" width="9" style="99"/>
    <col min="7169" max="7169" width="26" style="99" customWidth="1"/>
    <col min="7170" max="7170" width="10.375" style="99" customWidth="1"/>
    <col min="7171" max="7171" width="5.5" style="99" customWidth="1"/>
    <col min="7172" max="7172" width="12.625" style="99" customWidth="1"/>
    <col min="7173" max="7173" width="9.25" style="99" customWidth="1"/>
    <col min="7174" max="7174" width="9.625" style="99" customWidth="1"/>
    <col min="7175" max="7175" width="5.5" style="99" customWidth="1"/>
    <col min="7176" max="7176" width="13.75" style="99" customWidth="1"/>
    <col min="7177" max="7177" width="11.5" style="99" customWidth="1"/>
    <col min="7178" max="7178" width="11.125" style="99" customWidth="1"/>
    <col min="7179" max="7424" width="9" style="99"/>
    <col min="7425" max="7425" width="26" style="99" customWidth="1"/>
    <col min="7426" max="7426" width="10.375" style="99" customWidth="1"/>
    <col min="7427" max="7427" width="5.5" style="99" customWidth="1"/>
    <col min="7428" max="7428" width="12.625" style="99" customWidth="1"/>
    <col min="7429" max="7429" width="9.25" style="99" customWidth="1"/>
    <col min="7430" max="7430" width="9.625" style="99" customWidth="1"/>
    <col min="7431" max="7431" width="5.5" style="99" customWidth="1"/>
    <col min="7432" max="7432" width="13.75" style="99" customWidth="1"/>
    <col min="7433" max="7433" width="11.5" style="99" customWidth="1"/>
    <col min="7434" max="7434" width="11.125" style="99" customWidth="1"/>
    <col min="7435" max="7680" width="9" style="99"/>
    <col min="7681" max="7681" width="26" style="99" customWidth="1"/>
    <col min="7682" max="7682" width="10.375" style="99" customWidth="1"/>
    <col min="7683" max="7683" width="5.5" style="99" customWidth="1"/>
    <col min="7684" max="7684" width="12.625" style="99" customWidth="1"/>
    <col min="7685" max="7685" width="9.25" style="99" customWidth="1"/>
    <col min="7686" max="7686" width="9.625" style="99" customWidth="1"/>
    <col min="7687" max="7687" width="5.5" style="99" customWidth="1"/>
    <col min="7688" max="7688" width="13.75" style="99" customWidth="1"/>
    <col min="7689" max="7689" width="11.5" style="99" customWidth="1"/>
    <col min="7690" max="7690" width="11.125" style="99" customWidth="1"/>
    <col min="7691" max="7936" width="9" style="99"/>
    <col min="7937" max="7937" width="26" style="99" customWidth="1"/>
    <col min="7938" max="7938" width="10.375" style="99" customWidth="1"/>
    <col min="7939" max="7939" width="5.5" style="99" customWidth="1"/>
    <col min="7940" max="7940" width="12.625" style="99" customWidth="1"/>
    <col min="7941" max="7941" width="9.25" style="99" customWidth="1"/>
    <col min="7942" max="7942" width="9.625" style="99" customWidth="1"/>
    <col min="7943" max="7943" width="5.5" style="99" customWidth="1"/>
    <col min="7944" max="7944" width="13.75" style="99" customWidth="1"/>
    <col min="7945" max="7945" width="11.5" style="99" customWidth="1"/>
    <col min="7946" max="7946" width="11.125" style="99" customWidth="1"/>
    <col min="7947" max="8192" width="9" style="99"/>
    <col min="8193" max="8193" width="26" style="99" customWidth="1"/>
    <col min="8194" max="8194" width="10.375" style="99" customWidth="1"/>
    <col min="8195" max="8195" width="5.5" style="99" customWidth="1"/>
    <col min="8196" max="8196" width="12.625" style="99" customWidth="1"/>
    <col min="8197" max="8197" width="9.25" style="99" customWidth="1"/>
    <col min="8198" max="8198" width="9.625" style="99" customWidth="1"/>
    <col min="8199" max="8199" width="5.5" style="99" customWidth="1"/>
    <col min="8200" max="8200" width="13.75" style="99" customWidth="1"/>
    <col min="8201" max="8201" width="11.5" style="99" customWidth="1"/>
    <col min="8202" max="8202" width="11.125" style="99" customWidth="1"/>
    <col min="8203" max="8448" width="9" style="99"/>
    <col min="8449" max="8449" width="26" style="99" customWidth="1"/>
    <col min="8450" max="8450" width="10.375" style="99" customWidth="1"/>
    <col min="8451" max="8451" width="5.5" style="99" customWidth="1"/>
    <col min="8452" max="8452" width="12.625" style="99" customWidth="1"/>
    <col min="8453" max="8453" width="9.25" style="99" customWidth="1"/>
    <col min="8454" max="8454" width="9.625" style="99" customWidth="1"/>
    <col min="8455" max="8455" width="5.5" style="99" customWidth="1"/>
    <col min="8456" max="8456" width="13.75" style="99" customWidth="1"/>
    <col min="8457" max="8457" width="11.5" style="99" customWidth="1"/>
    <col min="8458" max="8458" width="11.125" style="99" customWidth="1"/>
    <col min="8459" max="8704" width="9" style="99"/>
    <col min="8705" max="8705" width="26" style="99" customWidth="1"/>
    <col min="8706" max="8706" width="10.375" style="99" customWidth="1"/>
    <col min="8707" max="8707" width="5.5" style="99" customWidth="1"/>
    <col min="8708" max="8708" width="12.625" style="99" customWidth="1"/>
    <col min="8709" max="8709" width="9.25" style="99" customWidth="1"/>
    <col min="8710" max="8710" width="9.625" style="99" customWidth="1"/>
    <col min="8711" max="8711" width="5.5" style="99" customWidth="1"/>
    <col min="8712" max="8712" width="13.75" style="99" customWidth="1"/>
    <col min="8713" max="8713" width="11.5" style="99" customWidth="1"/>
    <col min="8714" max="8714" width="11.125" style="99" customWidth="1"/>
    <col min="8715" max="8960" width="9" style="99"/>
    <col min="8961" max="8961" width="26" style="99" customWidth="1"/>
    <col min="8962" max="8962" width="10.375" style="99" customWidth="1"/>
    <col min="8963" max="8963" width="5.5" style="99" customWidth="1"/>
    <col min="8964" max="8964" width="12.625" style="99" customWidth="1"/>
    <col min="8965" max="8965" width="9.25" style="99" customWidth="1"/>
    <col min="8966" max="8966" width="9.625" style="99" customWidth="1"/>
    <col min="8967" max="8967" width="5.5" style="99" customWidth="1"/>
    <col min="8968" max="8968" width="13.75" style="99" customWidth="1"/>
    <col min="8969" max="8969" width="11.5" style="99" customWidth="1"/>
    <col min="8970" max="8970" width="11.125" style="99" customWidth="1"/>
    <col min="8971" max="9216" width="9" style="99"/>
    <col min="9217" max="9217" width="26" style="99" customWidth="1"/>
    <col min="9218" max="9218" width="10.375" style="99" customWidth="1"/>
    <col min="9219" max="9219" width="5.5" style="99" customWidth="1"/>
    <col min="9220" max="9220" width="12.625" style="99" customWidth="1"/>
    <col min="9221" max="9221" width="9.25" style="99" customWidth="1"/>
    <col min="9222" max="9222" width="9.625" style="99" customWidth="1"/>
    <col min="9223" max="9223" width="5.5" style="99" customWidth="1"/>
    <col min="9224" max="9224" width="13.75" style="99" customWidth="1"/>
    <col min="9225" max="9225" width="11.5" style="99" customWidth="1"/>
    <col min="9226" max="9226" width="11.125" style="99" customWidth="1"/>
    <col min="9227" max="9472" width="9" style="99"/>
    <col min="9473" max="9473" width="26" style="99" customWidth="1"/>
    <col min="9474" max="9474" width="10.375" style="99" customWidth="1"/>
    <col min="9475" max="9475" width="5.5" style="99" customWidth="1"/>
    <col min="9476" max="9476" width="12.625" style="99" customWidth="1"/>
    <col min="9477" max="9477" width="9.25" style="99" customWidth="1"/>
    <col min="9478" max="9478" width="9.625" style="99" customWidth="1"/>
    <col min="9479" max="9479" width="5.5" style="99" customWidth="1"/>
    <col min="9480" max="9480" width="13.75" style="99" customWidth="1"/>
    <col min="9481" max="9481" width="11.5" style="99" customWidth="1"/>
    <col min="9482" max="9482" width="11.125" style="99" customWidth="1"/>
    <col min="9483" max="9728" width="9" style="99"/>
    <col min="9729" max="9729" width="26" style="99" customWidth="1"/>
    <col min="9730" max="9730" width="10.375" style="99" customWidth="1"/>
    <col min="9731" max="9731" width="5.5" style="99" customWidth="1"/>
    <col min="9732" max="9732" width="12.625" style="99" customWidth="1"/>
    <col min="9733" max="9733" width="9.25" style="99" customWidth="1"/>
    <col min="9734" max="9734" width="9.625" style="99" customWidth="1"/>
    <col min="9735" max="9735" width="5.5" style="99" customWidth="1"/>
    <col min="9736" max="9736" width="13.75" style="99" customWidth="1"/>
    <col min="9737" max="9737" width="11.5" style="99" customWidth="1"/>
    <col min="9738" max="9738" width="11.125" style="99" customWidth="1"/>
    <col min="9739" max="9984" width="9" style="99"/>
    <col min="9985" max="9985" width="26" style="99" customWidth="1"/>
    <col min="9986" max="9986" width="10.375" style="99" customWidth="1"/>
    <col min="9987" max="9987" width="5.5" style="99" customWidth="1"/>
    <col min="9988" max="9988" width="12.625" style="99" customWidth="1"/>
    <col min="9989" max="9989" width="9.25" style="99" customWidth="1"/>
    <col min="9990" max="9990" width="9.625" style="99" customWidth="1"/>
    <col min="9991" max="9991" width="5.5" style="99" customWidth="1"/>
    <col min="9992" max="9992" width="13.75" style="99" customWidth="1"/>
    <col min="9993" max="9993" width="11.5" style="99" customWidth="1"/>
    <col min="9994" max="9994" width="11.125" style="99" customWidth="1"/>
    <col min="9995" max="10240" width="9" style="99"/>
    <col min="10241" max="10241" width="26" style="99" customWidth="1"/>
    <col min="10242" max="10242" width="10.375" style="99" customWidth="1"/>
    <col min="10243" max="10243" width="5.5" style="99" customWidth="1"/>
    <col min="10244" max="10244" width="12.625" style="99" customWidth="1"/>
    <col min="10245" max="10245" width="9.25" style="99" customWidth="1"/>
    <col min="10246" max="10246" width="9.625" style="99" customWidth="1"/>
    <col min="10247" max="10247" width="5.5" style="99" customWidth="1"/>
    <col min="10248" max="10248" width="13.75" style="99" customWidth="1"/>
    <col min="10249" max="10249" width="11.5" style="99" customWidth="1"/>
    <col min="10250" max="10250" width="11.125" style="99" customWidth="1"/>
    <col min="10251" max="10496" width="9" style="99"/>
    <col min="10497" max="10497" width="26" style="99" customWidth="1"/>
    <col min="10498" max="10498" width="10.375" style="99" customWidth="1"/>
    <col min="10499" max="10499" width="5.5" style="99" customWidth="1"/>
    <col min="10500" max="10500" width="12.625" style="99" customWidth="1"/>
    <col min="10501" max="10501" width="9.25" style="99" customWidth="1"/>
    <col min="10502" max="10502" width="9.625" style="99" customWidth="1"/>
    <col min="10503" max="10503" width="5.5" style="99" customWidth="1"/>
    <col min="10504" max="10504" width="13.75" style="99" customWidth="1"/>
    <col min="10505" max="10505" width="11.5" style="99" customWidth="1"/>
    <col min="10506" max="10506" width="11.125" style="99" customWidth="1"/>
    <col min="10507" max="10752" width="9" style="99"/>
    <col min="10753" max="10753" width="26" style="99" customWidth="1"/>
    <col min="10754" max="10754" width="10.375" style="99" customWidth="1"/>
    <col min="10755" max="10755" width="5.5" style="99" customWidth="1"/>
    <col min="10756" max="10756" width="12.625" style="99" customWidth="1"/>
    <col min="10757" max="10757" width="9.25" style="99" customWidth="1"/>
    <col min="10758" max="10758" width="9.625" style="99" customWidth="1"/>
    <col min="10759" max="10759" width="5.5" style="99" customWidth="1"/>
    <col min="10760" max="10760" width="13.75" style="99" customWidth="1"/>
    <col min="10761" max="10761" width="11.5" style="99" customWidth="1"/>
    <col min="10762" max="10762" width="11.125" style="99" customWidth="1"/>
    <col min="10763" max="11008" width="9" style="99"/>
    <col min="11009" max="11009" width="26" style="99" customWidth="1"/>
    <col min="11010" max="11010" width="10.375" style="99" customWidth="1"/>
    <col min="11011" max="11011" width="5.5" style="99" customWidth="1"/>
    <col min="11012" max="11012" width="12.625" style="99" customWidth="1"/>
    <col min="11013" max="11013" width="9.25" style="99" customWidth="1"/>
    <col min="11014" max="11014" width="9.625" style="99" customWidth="1"/>
    <col min="11015" max="11015" width="5.5" style="99" customWidth="1"/>
    <col min="11016" max="11016" width="13.75" style="99" customWidth="1"/>
    <col min="11017" max="11017" width="11.5" style="99" customWidth="1"/>
    <col min="11018" max="11018" width="11.125" style="99" customWidth="1"/>
    <col min="11019" max="11264" width="9" style="99"/>
    <col min="11265" max="11265" width="26" style="99" customWidth="1"/>
    <col min="11266" max="11266" width="10.375" style="99" customWidth="1"/>
    <col min="11267" max="11267" width="5.5" style="99" customWidth="1"/>
    <col min="11268" max="11268" width="12.625" style="99" customWidth="1"/>
    <col min="11269" max="11269" width="9.25" style="99" customWidth="1"/>
    <col min="11270" max="11270" width="9.625" style="99" customWidth="1"/>
    <col min="11271" max="11271" width="5.5" style="99" customWidth="1"/>
    <col min="11272" max="11272" width="13.75" style="99" customWidth="1"/>
    <col min="11273" max="11273" width="11.5" style="99" customWidth="1"/>
    <col min="11274" max="11274" width="11.125" style="99" customWidth="1"/>
    <col min="11275" max="11520" width="9" style="99"/>
    <col min="11521" max="11521" width="26" style="99" customWidth="1"/>
    <col min="11522" max="11522" width="10.375" style="99" customWidth="1"/>
    <col min="11523" max="11523" width="5.5" style="99" customWidth="1"/>
    <col min="11524" max="11524" width="12.625" style="99" customWidth="1"/>
    <col min="11525" max="11525" width="9.25" style="99" customWidth="1"/>
    <col min="11526" max="11526" width="9.625" style="99" customWidth="1"/>
    <col min="11527" max="11527" width="5.5" style="99" customWidth="1"/>
    <col min="11528" max="11528" width="13.75" style="99" customWidth="1"/>
    <col min="11529" max="11529" width="11.5" style="99" customWidth="1"/>
    <col min="11530" max="11530" width="11.125" style="99" customWidth="1"/>
    <col min="11531" max="11776" width="9" style="99"/>
    <col min="11777" max="11777" width="26" style="99" customWidth="1"/>
    <col min="11778" max="11778" width="10.375" style="99" customWidth="1"/>
    <col min="11779" max="11779" width="5.5" style="99" customWidth="1"/>
    <col min="11780" max="11780" width="12.625" style="99" customWidth="1"/>
    <col min="11781" max="11781" width="9.25" style="99" customWidth="1"/>
    <col min="11782" max="11782" width="9.625" style="99" customWidth="1"/>
    <col min="11783" max="11783" width="5.5" style="99" customWidth="1"/>
    <col min="11784" max="11784" width="13.75" style="99" customWidth="1"/>
    <col min="11785" max="11785" width="11.5" style="99" customWidth="1"/>
    <col min="11786" max="11786" width="11.125" style="99" customWidth="1"/>
    <col min="11787" max="12032" width="9" style="99"/>
    <col min="12033" max="12033" width="26" style="99" customWidth="1"/>
    <col min="12034" max="12034" width="10.375" style="99" customWidth="1"/>
    <col min="12035" max="12035" width="5.5" style="99" customWidth="1"/>
    <col min="12036" max="12036" width="12.625" style="99" customWidth="1"/>
    <col min="12037" max="12037" width="9.25" style="99" customWidth="1"/>
    <col min="12038" max="12038" width="9.625" style="99" customWidth="1"/>
    <col min="12039" max="12039" width="5.5" style="99" customWidth="1"/>
    <col min="12040" max="12040" width="13.75" style="99" customWidth="1"/>
    <col min="12041" max="12041" width="11.5" style="99" customWidth="1"/>
    <col min="12042" max="12042" width="11.125" style="99" customWidth="1"/>
    <col min="12043" max="12288" width="9" style="99"/>
    <col min="12289" max="12289" width="26" style="99" customWidth="1"/>
    <col min="12290" max="12290" width="10.375" style="99" customWidth="1"/>
    <col min="12291" max="12291" width="5.5" style="99" customWidth="1"/>
    <col min="12292" max="12292" width="12.625" style="99" customWidth="1"/>
    <col min="12293" max="12293" width="9.25" style="99" customWidth="1"/>
    <col min="12294" max="12294" width="9.625" style="99" customWidth="1"/>
    <col min="12295" max="12295" width="5.5" style="99" customWidth="1"/>
    <col min="12296" max="12296" width="13.75" style="99" customWidth="1"/>
    <col min="12297" max="12297" width="11.5" style="99" customWidth="1"/>
    <col min="12298" max="12298" width="11.125" style="99" customWidth="1"/>
    <col min="12299" max="12544" width="9" style="99"/>
    <col min="12545" max="12545" width="26" style="99" customWidth="1"/>
    <col min="12546" max="12546" width="10.375" style="99" customWidth="1"/>
    <col min="12547" max="12547" width="5.5" style="99" customWidth="1"/>
    <col min="12548" max="12548" width="12.625" style="99" customWidth="1"/>
    <col min="12549" max="12549" width="9.25" style="99" customWidth="1"/>
    <col min="12550" max="12550" width="9.625" style="99" customWidth="1"/>
    <col min="12551" max="12551" width="5.5" style="99" customWidth="1"/>
    <col min="12552" max="12552" width="13.75" style="99" customWidth="1"/>
    <col min="12553" max="12553" width="11.5" style="99" customWidth="1"/>
    <col min="12554" max="12554" width="11.125" style="99" customWidth="1"/>
    <col min="12555" max="12800" width="9" style="99"/>
    <col min="12801" max="12801" width="26" style="99" customWidth="1"/>
    <col min="12802" max="12802" width="10.375" style="99" customWidth="1"/>
    <col min="12803" max="12803" width="5.5" style="99" customWidth="1"/>
    <col min="12804" max="12804" width="12.625" style="99" customWidth="1"/>
    <col min="12805" max="12805" width="9.25" style="99" customWidth="1"/>
    <col min="12806" max="12806" width="9.625" style="99" customWidth="1"/>
    <col min="12807" max="12807" width="5.5" style="99" customWidth="1"/>
    <col min="12808" max="12808" width="13.75" style="99" customWidth="1"/>
    <col min="12809" max="12809" width="11.5" style="99" customWidth="1"/>
    <col min="12810" max="12810" width="11.125" style="99" customWidth="1"/>
    <col min="12811" max="13056" width="9" style="99"/>
    <col min="13057" max="13057" width="26" style="99" customWidth="1"/>
    <col min="13058" max="13058" width="10.375" style="99" customWidth="1"/>
    <col min="13059" max="13059" width="5.5" style="99" customWidth="1"/>
    <col min="13060" max="13060" width="12.625" style="99" customWidth="1"/>
    <col min="13061" max="13061" width="9.25" style="99" customWidth="1"/>
    <col min="13062" max="13062" width="9.625" style="99" customWidth="1"/>
    <col min="13063" max="13063" width="5.5" style="99" customWidth="1"/>
    <col min="13064" max="13064" width="13.75" style="99" customWidth="1"/>
    <col min="13065" max="13065" width="11.5" style="99" customWidth="1"/>
    <col min="13066" max="13066" width="11.125" style="99" customWidth="1"/>
    <col min="13067" max="13312" width="9" style="99"/>
    <col min="13313" max="13313" width="26" style="99" customWidth="1"/>
    <col min="13314" max="13314" width="10.375" style="99" customWidth="1"/>
    <col min="13315" max="13315" width="5.5" style="99" customWidth="1"/>
    <col min="13316" max="13316" width="12.625" style="99" customWidth="1"/>
    <col min="13317" max="13317" width="9.25" style="99" customWidth="1"/>
    <col min="13318" max="13318" width="9.625" style="99" customWidth="1"/>
    <col min="13319" max="13319" width="5.5" style="99" customWidth="1"/>
    <col min="13320" max="13320" width="13.75" style="99" customWidth="1"/>
    <col min="13321" max="13321" width="11.5" style="99" customWidth="1"/>
    <col min="13322" max="13322" width="11.125" style="99" customWidth="1"/>
    <col min="13323" max="13568" width="9" style="99"/>
    <col min="13569" max="13569" width="26" style="99" customWidth="1"/>
    <col min="13570" max="13570" width="10.375" style="99" customWidth="1"/>
    <col min="13571" max="13571" width="5.5" style="99" customWidth="1"/>
    <col min="13572" max="13572" width="12.625" style="99" customWidth="1"/>
    <col min="13573" max="13573" width="9.25" style="99" customWidth="1"/>
    <col min="13574" max="13574" width="9.625" style="99" customWidth="1"/>
    <col min="13575" max="13575" width="5.5" style="99" customWidth="1"/>
    <col min="13576" max="13576" width="13.75" style="99" customWidth="1"/>
    <col min="13577" max="13577" width="11.5" style="99" customWidth="1"/>
    <col min="13578" max="13578" width="11.125" style="99" customWidth="1"/>
    <col min="13579" max="13824" width="9" style="99"/>
    <col min="13825" max="13825" width="26" style="99" customWidth="1"/>
    <col min="13826" max="13826" width="10.375" style="99" customWidth="1"/>
    <col min="13827" max="13827" width="5.5" style="99" customWidth="1"/>
    <col min="13828" max="13828" width="12.625" style="99" customWidth="1"/>
    <col min="13829" max="13829" width="9.25" style="99" customWidth="1"/>
    <col min="13830" max="13830" width="9.625" style="99" customWidth="1"/>
    <col min="13831" max="13831" width="5.5" style="99" customWidth="1"/>
    <col min="13832" max="13832" width="13.75" style="99" customWidth="1"/>
    <col min="13833" max="13833" width="11.5" style="99" customWidth="1"/>
    <col min="13834" max="13834" width="11.125" style="99" customWidth="1"/>
    <col min="13835" max="14080" width="9" style="99"/>
    <col min="14081" max="14081" width="26" style="99" customWidth="1"/>
    <col min="14082" max="14082" width="10.375" style="99" customWidth="1"/>
    <col min="14083" max="14083" width="5.5" style="99" customWidth="1"/>
    <col min="14084" max="14084" width="12.625" style="99" customWidth="1"/>
    <col min="14085" max="14085" width="9.25" style="99" customWidth="1"/>
    <col min="14086" max="14086" width="9.625" style="99" customWidth="1"/>
    <col min="14087" max="14087" width="5.5" style="99" customWidth="1"/>
    <col min="14088" max="14088" width="13.75" style="99" customWidth="1"/>
    <col min="14089" max="14089" width="11.5" style="99" customWidth="1"/>
    <col min="14090" max="14090" width="11.125" style="99" customWidth="1"/>
    <col min="14091" max="14336" width="9" style="99"/>
    <col min="14337" max="14337" width="26" style="99" customWidth="1"/>
    <col min="14338" max="14338" width="10.375" style="99" customWidth="1"/>
    <col min="14339" max="14339" width="5.5" style="99" customWidth="1"/>
    <col min="14340" max="14340" width="12.625" style="99" customWidth="1"/>
    <col min="14341" max="14341" width="9.25" style="99" customWidth="1"/>
    <col min="14342" max="14342" width="9.625" style="99" customWidth="1"/>
    <col min="14343" max="14343" width="5.5" style="99" customWidth="1"/>
    <col min="14344" max="14344" width="13.75" style="99" customWidth="1"/>
    <col min="14345" max="14345" width="11.5" style="99" customWidth="1"/>
    <col min="14346" max="14346" width="11.125" style="99" customWidth="1"/>
    <col min="14347" max="14592" width="9" style="99"/>
    <col min="14593" max="14593" width="26" style="99" customWidth="1"/>
    <col min="14594" max="14594" width="10.375" style="99" customWidth="1"/>
    <col min="14595" max="14595" width="5.5" style="99" customWidth="1"/>
    <col min="14596" max="14596" width="12.625" style="99" customWidth="1"/>
    <col min="14597" max="14597" width="9.25" style="99" customWidth="1"/>
    <col min="14598" max="14598" width="9.625" style="99" customWidth="1"/>
    <col min="14599" max="14599" width="5.5" style="99" customWidth="1"/>
    <col min="14600" max="14600" width="13.75" style="99" customWidth="1"/>
    <col min="14601" max="14601" width="11.5" style="99" customWidth="1"/>
    <col min="14602" max="14602" width="11.125" style="99" customWidth="1"/>
    <col min="14603" max="14848" width="9" style="99"/>
    <col min="14849" max="14849" width="26" style="99" customWidth="1"/>
    <col min="14850" max="14850" width="10.375" style="99" customWidth="1"/>
    <col min="14851" max="14851" width="5.5" style="99" customWidth="1"/>
    <col min="14852" max="14852" width="12.625" style="99" customWidth="1"/>
    <col min="14853" max="14853" width="9.25" style="99" customWidth="1"/>
    <col min="14854" max="14854" width="9.625" style="99" customWidth="1"/>
    <col min="14855" max="14855" width="5.5" style="99" customWidth="1"/>
    <col min="14856" max="14856" width="13.75" style="99" customWidth="1"/>
    <col min="14857" max="14857" width="11.5" style="99" customWidth="1"/>
    <col min="14858" max="14858" width="11.125" style="99" customWidth="1"/>
    <col min="14859" max="15104" width="9" style="99"/>
    <col min="15105" max="15105" width="26" style="99" customWidth="1"/>
    <col min="15106" max="15106" width="10.375" style="99" customWidth="1"/>
    <col min="15107" max="15107" width="5.5" style="99" customWidth="1"/>
    <col min="15108" max="15108" width="12.625" style="99" customWidth="1"/>
    <col min="15109" max="15109" width="9.25" style="99" customWidth="1"/>
    <col min="15110" max="15110" width="9.625" style="99" customWidth="1"/>
    <col min="15111" max="15111" width="5.5" style="99" customWidth="1"/>
    <col min="15112" max="15112" width="13.75" style="99" customWidth="1"/>
    <col min="15113" max="15113" width="11.5" style="99" customWidth="1"/>
    <col min="15114" max="15114" width="11.125" style="99" customWidth="1"/>
    <col min="15115" max="15360" width="9" style="99"/>
    <col min="15361" max="15361" width="26" style="99" customWidth="1"/>
    <col min="15362" max="15362" width="10.375" style="99" customWidth="1"/>
    <col min="15363" max="15363" width="5.5" style="99" customWidth="1"/>
    <col min="15364" max="15364" width="12.625" style="99" customWidth="1"/>
    <col min="15365" max="15365" width="9.25" style="99" customWidth="1"/>
    <col min="15366" max="15366" width="9.625" style="99" customWidth="1"/>
    <col min="15367" max="15367" width="5.5" style="99" customWidth="1"/>
    <col min="15368" max="15368" width="13.75" style="99" customWidth="1"/>
    <col min="15369" max="15369" width="11.5" style="99" customWidth="1"/>
    <col min="15370" max="15370" width="11.125" style="99" customWidth="1"/>
    <col min="15371" max="15616" width="9" style="99"/>
    <col min="15617" max="15617" width="26" style="99" customWidth="1"/>
    <col min="15618" max="15618" width="10.375" style="99" customWidth="1"/>
    <col min="15619" max="15619" width="5.5" style="99" customWidth="1"/>
    <col min="15620" max="15620" width="12.625" style="99" customWidth="1"/>
    <col min="15621" max="15621" width="9.25" style="99" customWidth="1"/>
    <col min="15622" max="15622" width="9.625" style="99" customWidth="1"/>
    <col min="15623" max="15623" width="5.5" style="99" customWidth="1"/>
    <col min="15624" max="15624" width="13.75" style="99" customWidth="1"/>
    <col min="15625" max="15625" width="11.5" style="99" customWidth="1"/>
    <col min="15626" max="15626" width="11.125" style="99" customWidth="1"/>
    <col min="15627" max="15872" width="9" style="99"/>
    <col min="15873" max="15873" width="26" style="99" customWidth="1"/>
    <col min="15874" max="15874" width="10.375" style="99" customWidth="1"/>
    <col min="15875" max="15875" width="5.5" style="99" customWidth="1"/>
    <col min="15876" max="15876" width="12.625" style="99" customWidth="1"/>
    <col min="15877" max="15877" width="9.25" style="99" customWidth="1"/>
    <col min="15878" max="15878" width="9.625" style="99" customWidth="1"/>
    <col min="15879" max="15879" width="5.5" style="99" customWidth="1"/>
    <col min="15880" max="15880" width="13.75" style="99" customWidth="1"/>
    <col min="15881" max="15881" width="11.5" style="99" customWidth="1"/>
    <col min="15882" max="15882" width="11.125" style="99" customWidth="1"/>
    <col min="15883" max="16128" width="9" style="99"/>
    <col min="16129" max="16129" width="26" style="99" customWidth="1"/>
    <col min="16130" max="16130" width="10.375" style="99" customWidth="1"/>
    <col min="16131" max="16131" width="5.5" style="99" customWidth="1"/>
    <col min="16132" max="16132" width="12.625" style="99" customWidth="1"/>
    <col min="16133" max="16133" width="9.25" style="99" customWidth="1"/>
    <col min="16134" max="16134" width="9.625" style="99" customWidth="1"/>
    <col min="16135" max="16135" width="5.5" style="99" customWidth="1"/>
    <col min="16136" max="16136" width="13.75" style="99" customWidth="1"/>
    <col min="16137" max="16137" width="11.5" style="99" customWidth="1"/>
    <col min="16138" max="16138" width="11.125" style="99" customWidth="1"/>
    <col min="16139" max="16384" width="9" style="99"/>
  </cols>
  <sheetData>
    <row r="1" spans="1:10" ht="15.75">
      <c r="A1" s="137" t="s">
        <v>121</v>
      </c>
      <c r="B1" s="137"/>
      <c r="C1" s="137"/>
      <c r="H1" s="138" t="s">
        <v>165</v>
      </c>
      <c r="I1" s="138"/>
      <c r="J1" s="138"/>
    </row>
    <row r="2" spans="1:10" ht="15.75">
      <c r="A2" s="139"/>
      <c r="B2" s="139"/>
      <c r="C2" s="139"/>
    </row>
    <row r="3" spans="1:10" ht="15.75">
      <c r="A3" s="100"/>
      <c r="B3" s="100"/>
      <c r="C3" s="100"/>
    </row>
    <row r="4" spans="1:10" ht="15.75">
      <c r="A4" s="140" t="s">
        <v>141</v>
      </c>
      <c r="B4" s="140"/>
      <c r="C4" s="140"/>
      <c r="D4" s="140"/>
      <c r="E4" s="140"/>
      <c r="F4" s="140"/>
      <c r="G4" s="140"/>
      <c r="H4" s="140"/>
      <c r="I4" s="140"/>
      <c r="J4" s="140"/>
    </row>
    <row r="5" spans="1:10" ht="15.75">
      <c r="A5" s="141" t="s">
        <v>112</v>
      </c>
      <c r="B5" s="141"/>
      <c r="C5" s="141"/>
      <c r="D5" s="141"/>
      <c r="E5" s="141"/>
      <c r="F5" s="141"/>
      <c r="G5" s="141"/>
      <c r="H5" s="141"/>
      <c r="I5" s="141"/>
      <c r="J5" s="141"/>
    </row>
    <row r="6" spans="1:10" ht="15.75">
      <c r="J6" s="101" t="s">
        <v>125</v>
      </c>
    </row>
    <row r="7" spans="1:10" s="102" customFormat="1" ht="15.75">
      <c r="A7" s="142" t="s">
        <v>126</v>
      </c>
      <c r="B7" s="142" t="s">
        <v>127</v>
      </c>
      <c r="C7" s="142" t="s">
        <v>128</v>
      </c>
      <c r="D7" s="142"/>
      <c r="E7" s="142" t="s">
        <v>129</v>
      </c>
      <c r="F7" s="142" t="s">
        <v>130</v>
      </c>
      <c r="G7" s="142" t="s">
        <v>70</v>
      </c>
      <c r="H7" s="142"/>
      <c r="I7" s="142"/>
      <c r="J7" s="142"/>
    </row>
    <row r="8" spans="1:10" s="102" customFormat="1" ht="15.75">
      <c r="A8" s="142"/>
      <c r="B8" s="142"/>
      <c r="C8" s="142"/>
      <c r="D8" s="142"/>
      <c r="E8" s="142"/>
      <c r="F8" s="142"/>
      <c r="G8" s="142" t="s">
        <v>131</v>
      </c>
      <c r="H8" s="142" t="s">
        <v>132</v>
      </c>
      <c r="I8" s="142" t="s">
        <v>133</v>
      </c>
      <c r="J8" s="142"/>
    </row>
    <row r="9" spans="1:10" s="102" customFormat="1" ht="47.25">
      <c r="A9" s="142"/>
      <c r="B9" s="142"/>
      <c r="C9" s="58" t="s">
        <v>131</v>
      </c>
      <c r="D9" s="58" t="s">
        <v>134</v>
      </c>
      <c r="E9" s="142"/>
      <c r="F9" s="142"/>
      <c r="G9" s="142"/>
      <c r="H9" s="142"/>
      <c r="I9" s="58" t="s">
        <v>135</v>
      </c>
      <c r="J9" s="58" t="s">
        <v>136</v>
      </c>
    </row>
    <row r="10" spans="1:10" ht="15.75">
      <c r="A10" s="103" t="s">
        <v>137</v>
      </c>
      <c r="B10" s="104"/>
      <c r="C10" s="104"/>
      <c r="D10" s="104"/>
      <c r="E10" s="104"/>
      <c r="F10" s="104"/>
      <c r="G10" s="104"/>
      <c r="H10" s="104"/>
      <c r="I10" s="104"/>
      <c r="J10" s="104"/>
    </row>
    <row r="11" spans="1:10" ht="15.75">
      <c r="A11" s="105" t="s">
        <v>138</v>
      </c>
      <c r="B11" s="105"/>
      <c r="C11" s="105"/>
      <c r="D11" s="105"/>
      <c r="E11" s="105"/>
      <c r="F11" s="105"/>
      <c r="G11" s="105"/>
      <c r="H11" s="105"/>
      <c r="I11" s="105"/>
      <c r="J11" s="105"/>
    </row>
    <row r="12" spans="1:10" ht="15.75">
      <c r="A12" s="105" t="s">
        <v>6</v>
      </c>
      <c r="B12" s="105"/>
      <c r="C12" s="105"/>
      <c r="D12" s="105"/>
      <c r="E12" s="105"/>
      <c r="F12" s="105"/>
      <c r="G12" s="105"/>
      <c r="H12" s="105"/>
      <c r="I12" s="105"/>
      <c r="J12" s="105"/>
    </row>
    <row r="13" spans="1:10" ht="15.75">
      <c r="A13" s="105" t="s">
        <v>139</v>
      </c>
      <c r="B13" s="105"/>
      <c r="C13" s="105"/>
      <c r="D13" s="105"/>
      <c r="E13" s="105"/>
      <c r="F13" s="105"/>
      <c r="G13" s="105"/>
      <c r="H13" s="105"/>
      <c r="I13" s="105"/>
      <c r="J13" s="105"/>
    </row>
    <row r="14" spans="1:10" ht="15.75">
      <c r="A14" s="105" t="s">
        <v>6</v>
      </c>
      <c r="B14" s="105"/>
      <c r="C14" s="105"/>
      <c r="D14" s="105"/>
      <c r="E14" s="105"/>
      <c r="F14" s="105"/>
      <c r="G14" s="105"/>
      <c r="H14" s="105"/>
      <c r="I14" s="105"/>
      <c r="J14" s="105"/>
    </row>
    <row r="15" spans="1:10" ht="15.75">
      <c r="A15" s="105" t="s">
        <v>140</v>
      </c>
      <c r="B15" s="105"/>
      <c r="C15" s="105"/>
      <c r="D15" s="105"/>
      <c r="E15" s="105"/>
      <c r="F15" s="105"/>
      <c r="G15" s="105"/>
      <c r="H15" s="105"/>
      <c r="I15" s="105"/>
      <c r="J15" s="105"/>
    </row>
    <row r="16" spans="1:10" ht="15.75">
      <c r="A16" s="105" t="s">
        <v>6</v>
      </c>
      <c r="B16" s="105"/>
      <c r="C16" s="105"/>
      <c r="D16" s="105"/>
      <c r="E16" s="105"/>
      <c r="F16" s="105"/>
      <c r="G16" s="105"/>
      <c r="H16" s="105"/>
      <c r="I16" s="105"/>
      <c r="J16" s="105"/>
    </row>
    <row r="17" spans="1:10" ht="15.75">
      <c r="A17" s="105" t="s">
        <v>139</v>
      </c>
      <c r="B17" s="105"/>
      <c r="C17" s="105"/>
      <c r="D17" s="105"/>
      <c r="E17" s="105"/>
      <c r="F17" s="105"/>
      <c r="G17" s="105"/>
      <c r="H17" s="105"/>
      <c r="I17" s="105"/>
      <c r="J17" s="105"/>
    </row>
    <row r="18" spans="1:10" ht="15.75">
      <c r="A18" s="105" t="s">
        <v>6</v>
      </c>
      <c r="B18" s="105"/>
      <c r="C18" s="105"/>
      <c r="D18" s="105"/>
      <c r="E18" s="105"/>
      <c r="F18" s="105"/>
      <c r="G18" s="105"/>
      <c r="H18" s="105"/>
      <c r="I18" s="105"/>
      <c r="J18" s="105"/>
    </row>
    <row r="20" spans="1:10" s="1" customFormat="1" ht="15.75">
      <c r="G20" s="106"/>
      <c r="I20" s="106"/>
      <c r="J20" s="107"/>
    </row>
    <row r="21" spans="1:10" s="1" customFormat="1" ht="15.75"/>
    <row r="22" spans="1:10" s="109" customFormat="1" ht="15.75">
      <c r="A22" s="108"/>
      <c r="B22" s="108"/>
      <c r="C22" s="108"/>
      <c r="D22" s="108"/>
      <c r="E22" s="108"/>
      <c r="F22" s="108"/>
      <c r="G22" s="108"/>
      <c r="H22" s="108"/>
    </row>
    <row r="23" spans="1:10" s="1" customFormat="1" ht="15.75">
      <c r="D23" s="110"/>
    </row>
    <row r="24" spans="1:10" s="1" customFormat="1" ht="15.75">
      <c r="D24" s="110"/>
    </row>
    <row r="25" spans="1:10" s="1" customFormat="1" ht="15.75">
      <c r="D25" s="110"/>
    </row>
    <row r="26" spans="1:10" s="1" customFormat="1" ht="15.75">
      <c r="D26" s="110"/>
    </row>
    <row r="27" spans="1:10" s="109" customFormat="1" ht="15.75">
      <c r="A27" s="143"/>
      <c r="B27" s="143"/>
      <c r="C27" s="143"/>
      <c r="D27" s="143"/>
      <c r="E27" s="143"/>
      <c r="F27" s="143"/>
      <c r="G27" s="143"/>
      <c r="H27" s="143"/>
      <c r="I27" s="143"/>
      <c r="J27" s="143"/>
    </row>
  </sheetData>
  <mergeCells count="15">
    <mergeCell ref="G7:J7"/>
    <mergeCell ref="G8:G9"/>
    <mergeCell ref="H8:H9"/>
    <mergeCell ref="I8:J8"/>
    <mergeCell ref="A27:J27"/>
    <mergeCell ref="A7:A9"/>
    <mergeCell ref="B7:B9"/>
    <mergeCell ref="C7:D8"/>
    <mergeCell ref="E7:E9"/>
    <mergeCell ref="F7:F9"/>
    <mergeCell ref="A1:C1"/>
    <mergeCell ref="H1:J1"/>
    <mergeCell ref="A2:C2"/>
    <mergeCell ref="A4:J4"/>
    <mergeCell ref="A5:J5"/>
  </mergeCells>
  <pageMargins left="0.45" right="0" top="0.75" bottom="0.75" header="0.3" footer="0.3"/>
  <pageSetup paperSize="9" scale="95"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tabSelected="1" workbookViewId="0">
      <selection activeCell="I10" sqref="I10"/>
    </sheetView>
  </sheetViews>
  <sheetFormatPr defaultRowHeight="15"/>
  <cols>
    <col min="1" max="1" width="24.375" style="99" customWidth="1"/>
    <col min="2" max="7" width="10" style="99" customWidth="1"/>
    <col min="8" max="256" width="9" style="99"/>
    <col min="257" max="257" width="22.625" style="99" customWidth="1"/>
    <col min="258" max="263" width="9" style="99" customWidth="1"/>
    <col min="264" max="512" width="9" style="99"/>
    <col min="513" max="513" width="22.625" style="99" customWidth="1"/>
    <col min="514" max="519" width="9" style="99" customWidth="1"/>
    <col min="520" max="768" width="9" style="99"/>
    <col min="769" max="769" width="22.625" style="99" customWidth="1"/>
    <col min="770" max="775" width="9" style="99" customWidth="1"/>
    <col min="776" max="1024" width="9" style="99"/>
    <col min="1025" max="1025" width="22.625" style="99" customWidth="1"/>
    <col min="1026" max="1031" width="9" style="99" customWidth="1"/>
    <col min="1032" max="1280" width="9" style="99"/>
    <col min="1281" max="1281" width="22.625" style="99" customWidth="1"/>
    <col min="1282" max="1287" width="9" style="99" customWidth="1"/>
    <col min="1288" max="1536" width="9" style="99"/>
    <col min="1537" max="1537" width="22.625" style="99" customWidth="1"/>
    <col min="1538" max="1543" width="9" style="99" customWidth="1"/>
    <col min="1544" max="1792" width="9" style="99"/>
    <col min="1793" max="1793" width="22.625" style="99" customWidth="1"/>
    <col min="1794" max="1799" width="9" style="99" customWidth="1"/>
    <col min="1800" max="2048" width="9" style="99"/>
    <col min="2049" max="2049" width="22.625" style="99" customWidth="1"/>
    <col min="2050" max="2055" width="9" style="99" customWidth="1"/>
    <col min="2056" max="2304" width="9" style="99"/>
    <col min="2305" max="2305" width="22.625" style="99" customWidth="1"/>
    <col min="2306" max="2311" width="9" style="99" customWidth="1"/>
    <col min="2312" max="2560" width="9" style="99"/>
    <col min="2561" max="2561" width="22.625" style="99" customWidth="1"/>
    <col min="2562" max="2567" width="9" style="99" customWidth="1"/>
    <col min="2568" max="2816" width="9" style="99"/>
    <col min="2817" max="2817" width="22.625" style="99" customWidth="1"/>
    <col min="2818" max="2823" width="9" style="99" customWidth="1"/>
    <col min="2824" max="3072" width="9" style="99"/>
    <col min="3073" max="3073" width="22.625" style="99" customWidth="1"/>
    <col min="3074" max="3079" width="9" style="99" customWidth="1"/>
    <col min="3080" max="3328" width="9" style="99"/>
    <col min="3329" max="3329" width="22.625" style="99" customWidth="1"/>
    <col min="3330" max="3335" width="9" style="99" customWidth="1"/>
    <col min="3336" max="3584" width="9" style="99"/>
    <col min="3585" max="3585" width="22.625" style="99" customWidth="1"/>
    <col min="3586" max="3591" width="9" style="99" customWidth="1"/>
    <col min="3592" max="3840" width="9" style="99"/>
    <col min="3841" max="3841" width="22.625" style="99" customWidth="1"/>
    <col min="3842" max="3847" width="9" style="99" customWidth="1"/>
    <col min="3848" max="4096" width="9" style="99"/>
    <col min="4097" max="4097" width="22.625" style="99" customWidth="1"/>
    <col min="4098" max="4103" width="9" style="99" customWidth="1"/>
    <col min="4104" max="4352" width="9" style="99"/>
    <col min="4353" max="4353" width="22.625" style="99" customWidth="1"/>
    <col min="4354" max="4359" width="9" style="99" customWidth="1"/>
    <col min="4360" max="4608" width="9" style="99"/>
    <col min="4609" max="4609" width="22.625" style="99" customWidth="1"/>
    <col min="4610" max="4615" width="9" style="99" customWidth="1"/>
    <col min="4616" max="4864" width="9" style="99"/>
    <col min="4865" max="4865" width="22.625" style="99" customWidth="1"/>
    <col min="4866" max="4871" width="9" style="99" customWidth="1"/>
    <col min="4872" max="5120" width="9" style="99"/>
    <col min="5121" max="5121" width="22.625" style="99" customWidth="1"/>
    <col min="5122" max="5127" width="9" style="99" customWidth="1"/>
    <col min="5128" max="5376" width="9" style="99"/>
    <col min="5377" max="5377" width="22.625" style="99" customWidth="1"/>
    <col min="5378" max="5383" width="9" style="99" customWidth="1"/>
    <col min="5384" max="5632" width="9" style="99"/>
    <col min="5633" max="5633" width="22.625" style="99" customWidth="1"/>
    <col min="5634" max="5639" width="9" style="99" customWidth="1"/>
    <col min="5640" max="5888" width="9" style="99"/>
    <col min="5889" max="5889" width="22.625" style="99" customWidth="1"/>
    <col min="5890" max="5895" width="9" style="99" customWidth="1"/>
    <col min="5896" max="6144" width="9" style="99"/>
    <col min="6145" max="6145" width="22.625" style="99" customWidth="1"/>
    <col min="6146" max="6151" width="9" style="99" customWidth="1"/>
    <col min="6152" max="6400" width="9" style="99"/>
    <col min="6401" max="6401" width="22.625" style="99" customWidth="1"/>
    <col min="6402" max="6407" width="9" style="99" customWidth="1"/>
    <col min="6408" max="6656" width="9" style="99"/>
    <col min="6657" max="6657" width="22.625" style="99" customWidth="1"/>
    <col min="6658" max="6663" width="9" style="99" customWidth="1"/>
    <col min="6664" max="6912" width="9" style="99"/>
    <col min="6913" max="6913" width="22.625" style="99" customWidth="1"/>
    <col min="6914" max="6919" width="9" style="99" customWidth="1"/>
    <col min="6920" max="7168" width="9" style="99"/>
    <col min="7169" max="7169" width="22.625" style="99" customWidth="1"/>
    <col min="7170" max="7175" width="9" style="99" customWidth="1"/>
    <col min="7176" max="7424" width="9" style="99"/>
    <col min="7425" max="7425" width="22.625" style="99" customWidth="1"/>
    <col min="7426" max="7431" width="9" style="99" customWidth="1"/>
    <col min="7432" max="7680" width="9" style="99"/>
    <col min="7681" max="7681" width="22.625" style="99" customWidth="1"/>
    <col min="7682" max="7687" width="9" style="99" customWidth="1"/>
    <col min="7688" max="7936" width="9" style="99"/>
    <col min="7937" max="7937" width="22.625" style="99" customWidth="1"/>
    <col min="7938" max="7943" width="9" style="99" customWidth="1"/>
    <col min="7944" max="8192" width="9" style="99"/>
    <col min="8193" max="8193" width="22.625" style="99" customWidth="1"/>
    <col min="8194" max="8199" width="9" style="99" customWidth="1"/>
    <col min="8200" max="8448" width="9" style="99"/>
    <col min="8449" max="8449" width="22.625" style="99" customWidth="1"/>
    <col min="8450" max="8455" width="9" style="99" customWidth="1"/>
    <col min="8456" max="8704" width="9" style="99"/>
    <col min="8705" max="8705" width="22.625" style="99" customWidth="1"/>
    <col min="8706" max="8711" width="9" style="99" customWidth="1"/>
    <col min="8712" max="8960" width="9" style="99"/>
    <col min="8961" max="8961" width="22.625" style="99" customWidth="1"/>
    <col min="8962" max="8967" width="9" style="99" customWidth="1"/>
    <col min="8968" max="9216" width="9" style="99"/>
    <col min="9217" max="9217" width="22.625" style="99" customWidth="1"/>
    <col min="9218" max="9223" width="9" style="99" customWidth="1"/>
    <col min="9224" max="9472" width="9" style="99"/>
    <col min="9473" max="9473" width="22.625" style="99" customWidth="1"/>
    <col min="9474" max="9479" width="9" style="99" customWidth="1"/>
    <col min="9480" max="9728" width="9" style="99"/>
    <col min="9729" max="9729" width="22.625" style="99" customWidth="1"/>
    <col min="9730" max="9735" width="9" style="99" customWidth="1"/>
    <col min="9736" max="9984" width="9" style="99"/>
    <col min="9985" max="9985" width="22.625" style="99" customWidth="1"/>
    <col min="9986" max="9991" width="9" style="99" customWidth="1"/>
    <col min="9992" max="10240" width="9" style="99"/>
    <col min="10241" max="10241" width="22.625" style="99" customWidth="1"/>
    <col min="10242" max="10247" width="9" style="99" customWidth="1"/>
    <col min="10248" max="10496" width="9" style="99"/>
    <col min="10497" max="10497" width="22.625" style="99" customWidth="1"/>
    <col min="10498" max="10503" width="9" style="99" customWidth="1"/>
    <col min="10504" max="10752" width="9" style="99"/>
    <col min="10753" max="10753" width="22.625" style="99" customWidth="1"/>
    <col min="10754" max="10759" width="9" style="99" customWidth="1"/>
    <col min="10760" max="11008" width="9" style="99"/>
    <col min="11009" max="11009" width="22.625" style="99" customWidth="1"/>
    <col min="11010" max="11015" width="9" style="99" customWidth="1"/>
    <col min="11016" max="11264" width="9" style="99"/>
    <col min="11265" max="11265" width="22.625" style="99" customWidth="1"/>
    <col min="11266" max="11271" width="9" style="99" customWidth="1"/>
    <col min="11272" max="11520" width="9" style="99"/>
    <col min="11521" max="11521" width="22.625" style="99" customWidth="1"/>
    <col min="11522" max="11527" width="9" style="99" customWidth="1"/>
    <col min="11528" max="11776" width="9" style="99"/>
    <col min="11777" max="11777" width="22.625" style="99" customWidth="1"/>
    <col min="11778" max="11783" width="9" style="99" customWidth="1"/>
    <col min="11784" max="12032" width="9" style="99"/>
    <col min="12033" max="12033" width="22.625" style="99" customWidth="1"/>
    <col min="12034" max="12039" width="9" style="99" customWidth="1"/>
    <col min="12040" max="12288" width="9" style="99"/>
    <col min="12289" max="12289" width="22.625" style="99" customWidth="1"/>
    <col min="12290" max="12295" width="9" style="99" customWidth="1"/>
    <col min="12296" max="12544" width="9" style="99"/>
    <col min="12545" max="12545" width="22.625" style="99" customWidth="1"/>
    <col min="12546" max="12551" width="9" style="99" customWidth="1"/>
    <col min="12552" max="12800" width="9" style="99"/>
    <col min="12801" max="12801" width="22.625" style="99" customWidth="1"/>
    <col min="12802" max="12807" width="9" style="99" customWidth="1"/>
    <col min="12808" max="13056" width="9" style="99"/>
    <col min="13057" max="13057" width="22.625" style="99" customWidth="1"/>
    <col min="13058" max="13063" width="9" style="99" customWidth="1"/>
    <col min="13064" max="13312" width="9" style="99"/>
    <col min="13313" max="13313" width="22.625" style="99" customWidth="1"/>
    <col min="13314" max="13319" width="9" style="99" customWidth="1"/>
    <col min="13320" max="13568" width="9" style="99"/>
    <col min="13569" max="13569" width="22.625" style="99" customWidth="1"/>
    <col min="13570" max="13575" width="9" style="99" customWidth="1"/>
    <col min="13576" max="13824" width="9" style="99"/>
    <col min="13825" max="13825" width="22.625" style="99" customWidth="1"/>
    <col min="13826" max="13831" width="9" style="99" customWidth="1"/>
    <col min="13832" max="14080" width="9" style="99"/>
    <col min="14081" max="14081" width="22.625" style="99" customWidth="1"/>
    <col min="14082" max="14087" width="9" style="99" customWidth="1"/>
    <col min="14088" max="14336" width="9" style="99"/>
    <col min="14337" max="14337" width="22.625" style="99" customWidth="1"/>
    <col min="14338" max="14343" width="9" style="99" customWidth="1"/>
    <col min="14344" max="14592" width="9" style="99"/>
    <col min="14593" max="14593" width="22.625" style="99" customWidth="1"/>
    <col min="14594" max="14599" width="9" style="99" customWidth="1"/>
    <col min="14600" max="14848" width="9" style="99"/>
    <col min="14849" max="14849" width="22.625" style="99" customWidth="1"/>
    <col min="14850" max="14855" width="9" style="99" customWidth="1"/>
    <col min="14856" max="15104" width="9" style="99"/>
    <col min="15105" max="15105" width="22.625" style="99" customWidth="1"/>
    <col min="15106" max="15111" width="9" style="99" customWidth="1"/>
    <col min="15112" max="15360" width="9" style="99"/>
    <col min="15361" max="15361" width="22.625" style="99" customWidth="1"/>
    <col min="15362" max="15367" width="9" style="99" customWidth="1"/>
    <col min="15368" max="15616" width="9" style="99"/>
    <col min="15617" max="15617" width="22.625" style="99" customWidth="1"/>
    <col min="15618" max="15623" width="9" style="99" customWidth="1"/>
    <col min="15624" max="15872" width="9" style="99"/>
    <col min="15873" max="15873" width="22.625" style="99" customWidth="1"/>
    <col min="15874" max="15879" width="9" style="99" customWidth="1"/>
    <col min="15880" max="16128" width="9" style="99"/>
    <col min="16129" max="16129" width="22.625" style="99" customWidth="1"/>
    <col min="16130" max="16135" width="9" style="99" customWidth="1"/>
    <col min="16136" max="16384" width="9" style="99"/>
  </cols>
  <sheetData>
    <row r="1" spans="1:10" ht="15.75">
      <c r="A1" s="137" t="s">
        <v>121</v>
      </c>
      <c r="B1" s="137"/>
      <c r="C1" s="137"/>
      <c r="E1" s="144" t="s">
        <v>164</v>
      </c>
      <c r="F1" s="144"/>
      <c r="G1" s="144"/>
    </row>
    <row r="2" spans="1:10" ht="15.75">
      <c r="A2" s="111"/>
      <c r="E2" s="112"/>
      <c r="F2" s="112"/>
      <c r="G2" s="112"/>
    </row>
    <row r="3" spans="1:10" ht="15.75">
      <c r="A3" s="113"/>
    </row>
    <row r="4" spans="1:10" ht="15.75">
      <c r="A4" s="140" t="s">
        <v>162</v>
      </c>
      <c r="B4" s="140"/>
      <c r="C4" s="140"/>
      <c r="D4" s="140"/>
      <c r="E4" s="140"/>
      <c r="F4" s="140"/>
      <c r="G4" s="140"/>
    </row>
    <row r="5" spans="1:10" ht="15.75" customHeight="1">
      <c r="A5" s="141" t="s">
        <v>112</v>
      </c>
      <c r="B5" s="141"/>
      <c r="C5" s="141"/>
      <c r="D5" s="141"/>
      <c r="E5" s="141"/>
      <c r="F5" s="141"/>
      <c r="G5" s="141"/>
      <c r="H5" s="122"/>
      <c r="I5" s="122"/>
      <c r="J5" s="122"/>
    </row>
    <row r="6" spans="1:10" ht="15.75">
      <c r="G6" s="101" t="s">
        <v>125</v>
      </c>
    </row>
    <row r="7" spans="1:10" s="114" customFormat="1" ht="20.25" customHeight="1">
      <c r="A7" s="145" t="s">
        <v>79</v>
      </c>
      <c r="B7" s="146" t="s">
        <v>166</v>
      </c>
      <c r="C7" s="147"/>
      <c r="D7" s="148"/>
      <c r="E7" s="146" t="s">
        <v>163</v>
      </c>
      <c r="F7" s="147"/>
      <c r="G7" s="148"/>
    </row>
    <row r="8" spans="1:10" s="114" customFormat="1" ht="20.25" customHeight="1">
      <c r="A8" s="145"/>
      <c r="B8" s="149"/>
      <c r="C8" s="150"/>
      <c r="D8" s="151"/>
      <c r="E8" s="149"/>
      <c r="F8" s="150"/>
      <c r="G8" s="151"/>
    </row>
    <row r="9" spans="1:10" s="114" customFormat="1" ht="47.25">
      <c r="A9" s="142"/>
      <c r="B9" s="115" t="s">
        <v>142</v>
      </c>
      <c r="C9" s="115" t="s">
        <v>143</v>
      </c>
      <c r="D9" s="115" t="s">
        <v>144</v>
      </c>
      <c r="E9" s="58" t="s">
        <v>142</v>
      </c>
      <c r="F9" s="58" t="s">
        <v>143</v>
      </c>
      <c r="G9" s="58" t="s">
        <v>144</v>
      </c>
    </row>
    <row r="10" spans="1:10" s="114" customFormat="1" ht="15.75">
      <c r="A10" s="58" t="s">
        <v>137</v>
      </c>
      <c r="B10" s="116">
        <v>1</v>
      </c>
      <c r="C10" s="116">
        <v>2</v>
      </c>
      <c r="D10" s="116" t="s">
        <v>145</v>
      </c>
      <c r="E10" s="116">
        <v>4</v>
      </c>
      <c r="F10" s="116">
        <v>5</v>
      </c>
      <c r="G10" s="116" t="s">
        <v>146</v>
      </c>
    </row>
    <row r="11" spans="1:10" s="118" customFormat="1" ht="31.5">
      <c r="A11" s="104" t="s">
        <v>147</v>
      </c>
      <c r="B11" s="117">
        <v>30000</v>
      </c>
      <c r="C11" s="117">
        <f>C15</f>
        <v>30000</v>
      </c>
      <c r="D11" s="117">
        <f>B11-C11</f>
        <v>0</v>
      </c>
      <c r="E11" s="117">
        <f>SUM(E12:E15)</f>
        <v>35000</v>
      </c>
      <c r="F11" s="117">
        <f>SUM(F12:F15)</f>
        <v>30000</v>
      </c>
      <c r="G11" s="117">
        <f>E11-F11</f>
        <v>5000</v>
      </c>
    </row>
    <row r="12" spans="1:10" ht="15.75">
      <c r="A12" s="105" t="s">
        <v>148</v>
      </c>
      <c r="B12" s="117"/>
      <c r="C12" s="117"/>
      <c r="D12" s="117">
        <f t="shared" ref="D12:D25" si="0">B12-C12</f>
        <v>0</v>
      </c>
      <c r="E12" s="117"/>
      <c r="F12" s="117"/>
      <c r="G12" s="117">
        <f t="shared" ref="G12:G25" si="1">E12-F12</f>
        <v>0</v>
      </c>
    </row>
    <row r="13" spans="1:10" ht="15.75">
      <c r="A13" s="105" t="s">
        <v>149</v>
      </c>
      <c r="B13" s="119"/>
      <c r="C13" s="119"/>
      <c r="D13" s="117">
        <f t="shared" si="0"/>
        <v>0</v>
      </c>
      <c r="E13" s="119"/>
      <c r="F13" s="119"/>
      <c r="G13" s="117">
        <f t="shared" si="1"/>
        <v>0</v>
      </c>
    </row>
    <row r="14" spans="1:10" ht="18" customHeight="1">
      <c r="A14" s="105" t="s">
        <v>150</v>
      </c>
      <c r="B14" s="119"/>
      <c r="C14" s="119"/>
      <c r="D14" s="117">
        <f t="shared" si="0"/>
        <v>0</v>
      </c>
      <c r="E14" s="119"/>
      <c r="F14" s="119"/>
      <c r="G14" s="117">
        <f t="shared" si="1"/>
        <v>0</v>
      </c>
    </row>
    <row r="15" spans="1:10" ht="15.75">
      <c r="A15" s="105" t="s">
        <v>151</v>
      </c>
      <c r="B15" s="119">
        <v>30000</v>
      </c>
      <c r="C15" s="119">
        <v>30000</v>
      </c>
      <c r="D15" s="117">
        <f t="shared" si="0"/>
        <v>0</v>
      </c>
      <c r="E15" s="119">
        <v>35000</v>
      </c>
      <c r="F15" s="119">
        <v>30000</v>
      </c>
      <c r="G15" s="117">
        <f t="shared" si="1"/>
        <v>5000</v>
      </c>
    </row>
    <row r="16" spans="1:10" s="118" customFormat="1" ht="15.75">
      <c r="A16" s="104" t="s">
        <v>152</v>
      </c>
      <c r="B16" s="117">
        <f>SUM(B17:B19)</f>
        <v>601800</v>
      </c>
      <c r="C16" s="117">
        <f>SUM(C17:C19)</f>
        <v>601800</v>
      </c>
      <c r="D16" s="117">
        <f t="shared" si="0"/>
        <v>0</v>
      </c>
      <c r="E16" s="117">
        <f>SUM(E17:E19)</f>
        <v>606600</v>
      </c>
      <c r="F16" s="117">
        <f>SUM(F17:F19)</f>
        <v>606600</v>
      </c>
      <c r="G16" s="117">
        <f t="shared" si="1"/>
        <v>0</v>
      </c>
    </row>
    <row r="17" spans="1:7" ht="15.75">
      <c r="A17" s="105" t="s">
        <v>153</v>
      </c>
      <c r="B17" s="119">
        <f>1700*12+370500</f>
        <v>390900</v>
      </c>
      <c r="C17" s="119">
        <f>B17</f>
        <v>390900</v>
      </c>
      <c r="D17" s="119">
        <f t="shared" si="0"/>
        <v>0</v>
      </c>
      <c r="E17" s="119">
        <v>390900</v>
      </c>
      <c r="F17" s="119">
        <f>E17</f>
        <v>390900</v>
      </c>
      <c r="G17" s="119">
        <f t="shared" si="1"/>
        <v>0</v>
      </c>
    </row>
    <row r="18" spans="1:7" ht="15.75">
      <c r="A18" s="105" t="s">
        <v>154</v>
      </c>
      <c r="B18" s="119">
        <f>2200*12+88500+2000*12</f>
        <v>138900</v>
      </c>
      <c r="C18" s="119">
        <f>B18</f>
        <v>138900</v>
      </c>
      <c r="D18" s="119">
        <f t="shared" si="0"/>
        <v>0</v>
      </c>
      <c r="E18" s="119">
        <f>114900+2200*12</f>
        <v>141300</v>
      </c>
      <c r="F18" s="119">
        <f>E18</f>
        <v>141300</v>
      </c>
      <c r="G18" s="119">
        <f t="shared" si="1"/>
        <v>0</v>
      </c>
    </row>
    <row r="19" spans="1:7" ht="15.75">
      <c r="A19" s="105" t="s">
        <v>155</v>
      </c>
      <c r="B19" s="119">
        <f>5500*12+6000</f>
        <v>72000</v>
      </c>
      <c r="C19" s="119">
        <f>B19</f>
        <v>72000</v>
      </c>
      <c r="D19" s="119">
        <f t="shared" si="0"/>
        <v>0</v>
      </c>
      <c r="E19" s="119">
        <v>74400</v>
      </c>
      <c r="F19" s="119">
        <f>E19</f>
        <v>74400</v>
      </c>
      <c r="G19" s="119">
        <f t="shared" si="1"/>
        <v>0</v>
      </c>
    </row>
    <row r="20" spans="1:7" s="118" customFormat="1" ht="15.75">
      <c r="A20" s="104" t="s">
        <v>156</v>
      </c>
      <c r="B20" s="117"/>
      <c r="C20" s="117"/>
      <c r="D20" s="117"/>
      <c r="E20" s="117"/>
      <c r="F20" s="117"/>
      <c r="G20" s="117">
        <f t="shared" si="1"/>
        <v>0</v>
      </c>
    </row>
    <row r="21" spans="1:7" ht="15.75">
      <c r="A21" s="105" t="s">
        <v>157</v>
      </c>
      <c r="B21" s="119"/>
      <c r="C21" s="120"/>
      <c r="D21" s="119">
        <f t="shared" si="0"/>
        <v>0</v>
      </c>
      <c r="E21" s="119"/>
      <c r="F21" s="120"/>
      <c r="G21" s="119">
        <f t="shared" si="1"/>
        <v>0</v>
      </c>
    </row>
    <row r="22" spans="1:7" ht="15.75">
      <c r="A22" s="105" t="s">
        <v>158</v>
      </c>
      <c r="B22" s="119"/>
      <c r="C22" s="119"/>
      <c r="D22" s="119">
        <f t="shared" si="0"/>
        <v>0</v>
      </c>
      <c r="E22" s="119"/>
      <c r="F22" s="119"/>
      <c r="G22" s="119">
        <f t="shared" si="1"/>
        <v>0</v>
      </c>
    </row>
    <row r="23" spans="1:7" ht="15.75">
      <c r="A23" s="105" t="s">
        <v>159</v>
      </c>
      <c r="B23" s="119"/>
      <c r="C23" s="119"/>
      <c r="D23" s="119">
        <f t="shared" si="0"/>
        <v>0</v>
      </c>
      <c r="E23" s="119"/>
      <c r="F23" s="119"/>
      <c r="G23" s="119">
        <f t="shared" si="1"/>
        <v>0</v>
      </c>
    </row>
    <row r="24" spans="1:7" ht="15.75">
      <c r="A24" s="105" t="s">
        <v>160</v>
      </c>
      <c r="B24" s="119"/>
      <c r="C24" s="119"/>
      <c r="D24" s="119">
        <f t="shared" si="0"/>
        <v>0</v>
      </c>
      <c r="E24" s="119"/>
      <c r="F24" s="119"/>
      <c r="G24" s="119">
        <f t="shared" si="1"/>
        <v>0</v>
      </c>
    </row>
    <row r="25" spans="1:7" ht="15.75">
      <c r="A25" s="105" t="s">
        <v>161</v>
      </c>
      <c r="B25" s="119"/>
      <c r="C25" s="119"/>
      <c r="D25" s="119">
        <f t="shared" si="0"/>
        <v>0</v>
      </c>
      <c r="E25" s="119"/>
      <c r="F25" s="119"/>
      <c r="G25" s="119">
        <f t="shared" si="1"/>
        <v>0</v>
      </c>
    </row>
    <row r="26" spans="1:7" ht="15.75">
      <c r="A26" s="121"/>
    </row>
    <row r="27" spans="1:7" s="1" customFormat="1" ht="15.75">
      <c r="F27" s="106"/>
      <c r="G27" s="107"/>
    </row>
    <row r="28" spans="1:7" s="1" customFormat="1" ht="15.75"/>
    <row r="29" spans="1:7" s="109" customFormat="1" ht="15.75">
      <c r="A29" s="98"/>
      <c r="C29" s="98"/>
      <c r="F29" s="98"/>
    </row>
    <row r="30" spans="1:7" s="1" customFormat="1" ht="15.75">
      <c r="C30" s="110"/>
      <c r="F30" s="110"/>
    </row>
    <row r="31" spans="1:7" s="1" customFormat="1" ht="15.75">
      <c r="C31" s="110"/>
      <c r="F31" s="110"/>
    </row>
    <row r="32" spans="1:7" s="1" customFormat="1" ht="15.75">
      <c r="C32" s="110"/>
      <c r="F32" s="110"/>
    </row>
    <row r="33" spans="1:7" s="1" customFormat="1" ht="15.75">
      <c r="C33" s="110"/>
      <c r="F33" s="110"/>
    </row>
    <row r="34" spans="1:7" s="109" customFormat="1" ht="15.75">
      <c r="A34" s="98"/>
      <c r="C34" s="98"/>
      <c r="E34" s="136"/>
      <c r="F34" s="136"/>
      <c r="G34" s="136"/>
    </row>
  </sheetData>
  <mergeCells count="8">
    <mergeCell ref="E34:G34"/>
    <mergeCell ref="A1:C1"/>
    <mergeCell ref="A5:G5"/>
    <mergeCell ref="E1:G1"/>
    <mergeCell ref="A4:G4"/>
    <mergeCell ref="A7:A9"/>
    <mergeCell ref="E7:G8"/>
    <mergeCell ref="B7:D8"/>
  </mergeCells>
  <pageMargins left="0.45" right="0" top="0.75" bottom="0.75" header="0.3" footer="0.3"/>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108</vt:lpstr>
      <vt:lpstr>109</vt:lpstr>
      <vt:lpstr>110</vt:lpstr>
      <vt:lpstr>111</vt:lpstr>
      <vt:lpstr>112</vt:lpstr>
      <vt:lpstr>'108'!Print_Titles</vt:lpstr>
      <vt:lpstr>'109'!Print_Titles</vt:lpstr>
      <vt:lpstr>'110'!Print_Titles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PC</cp:lastModifiedBy>
  <cp:lastPrinted>2025-10-08T00:34:47Z</cp:lastPrinted>
  <dcterms:created xsi:type="dcterms:W3CDTF">2025-08-01T01:04:09Z</dcterms:created>
  <dcterms:modified xsi:type="dcterms:W3CDTF">2025-10-13T06:16:49Z</dcterms:modified>
</cp:coreProperties>
</file>